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epartments\Operations\Operations Specialists\Reporting - Monthly\PCMH Website Graphs\"/>
    </mc:Choice>
  </mc:AlternateContent>
  <bookViews>
    <workbookView xWindow="10230" yWindow="0" windowWidth="13425" windowHeight="8040"/>
  </bookViews>
  <sheets>
    <sheet name="Results Tab" sheetId="2" r:id="rId1"/>
    <sheet name="Vlookup" sheetId="3" state="hidden" r:id="rId2"/>
    <sheet name="Results" sheetId="1" state="hidden" r:id="rId3"/>
  </sheets>
  <definedNames>
    <definedName name="_xlnm._FilterDatabase" localSheetId="0" hidden="1">'Results Tab'!$B$3:$L$4</definedName>
    <definedName name="_xlnm.Print_Area" localSheetId="2">Results!$B$5:$Q$33</definedName>
    <definedName name="_xlnm.Print_Area" localSheetId="0">'Results Tab'!$B$5:$Q$34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Z6" i="2" l="1"/>
  <c r="EZ19" i="2" s="1"/>
  <c r="FA6" i="2"/>
  <c r="FA19" i="2" s="1"/>
  <c r="FB6" i="2"/>
  <c r="FB19" i="2" s="1"/>
  <c r="FC6" i="2"/>
  <c r="FD6" i="2"/>
  <c r="FD19" i="2" s="1"/>
  <c r="FE6" i="2"/>
  <c r="FE19" i="2" s="1"/>
  <c r="FF6" i="2"/>
  <c r="FF19" i="2" s="1"/>
  <c r="FG6" i="2"/>
  <c r="FH6" i="2"/>
  <c r="FI6" i="2"/>
  <c r="FJ6" i="2"/>
  <c r="FJ19" i="2" s="1"/>
  <c r="EZ7" i="2"/>
  <c r="FA7" i="2"/>
  <c r="FB7" i="2"/>
  <c r="FC7" i="2"/>
  <c r="FD7" i="2"/>
  <c r="FE7" i="2"/>
  <c r="FF7" i="2"/>
  <c r="FG7" i="2"/>
  <c r="FH7" i="2"/>
  <c r="FI7" i="2"/>
  <c r="FJ7" i="2"/>
  <c r="EZ8" i="2"/>
  <c r="FA8" i="2"/>
  <c r="FB8" i="2"/>
  <c r="FC8" i="2"/>
  <c r="FD8" i="2"/>
  <c r="FE8" i="2"/>
  <c r="FF8" i="2"/>
  <c r="FG8" i="2"/>
  <c r="FH8" i="2"/>
  <c r="FI8" i="2"/>
  <c r="FJ8" i="2"/>
  <c r="EZ9" i="2"/>
  <c r="FA9" i="2"/>
  <c r="FB9" i="2"/>
  <c r="FC9" i="2"/>
  <c r="FD9" i="2"/>
  <c r="FE9" i="2"/>
  <c r="FF9" i="2"/>
  <c r="FG9" i="2"/>
  <c r="FH9" i="2"/>
  <c r="FI9" i="2"/>
  <c r="FJ9" i="2"/>
  <c r="EZ10" i="2"/>
  <c r="FA10" i="2"/>
  <c r="FB10" i="2"/>
  <c r="FC10" i="2"/>
  <c r="FD10" i="2"/>
  <c r="FE10" i="2"/>
  <c r="FF10" i="2"/>
  <c r="FG10" i="2"/>
  <c r="FH10" i="2"/>
  <c r="FI10" i="2"/>
  <c r="FJ10" i="2"/>
  <c r="EZ11" i="2"/>
  <c r="FA11" i="2"/>
  <c r="FB11" i="2"/>
  <c r="FC11" i="2"/>
  <c r="FD11" i="2"/>
  <c r="FE11" i="2"/>
  <c r="FF11" i="2"/>
  <c r="FG11" i="2"/>
  <c r="FH11" i="2"/>
  <c r="FI11" i="2"/>
  <c r="FJ11" i="2"/>
  <c r="EZ12" i="2"/>
  <c r="FA12" i="2"/>
  <c r="FB12" i="2"/>
  <c r="FC12" i="2"/>
  <c r="FD12" i="2"/>
  <c r="FE12" i="2"/>
  <c r="FF12" i="2"/>
  <c r="FG12" i="2"/>
  <c r="FH12" i="2"/>
  <c r="FI12" i="2"/>
  <c r="FJ12" i="2"/>
  <c r="EZ13" i="2"/>
  <c r="FA13" i="2"/>
  <c r="FB13" i="2"/>
  <c r="FC13" i="2"/>
  <c r="FD13" i="2"/>
  <c r="FE13" i="2"/>
  <c r="FF13" i="2"/>
  <c r="FG13" i="2"/>
  <c r="FH13" i="2"/>
  <c r="FI13" i="2"/>
  <c r="FJ13" i="2"/>
  <c r="EZ14" i="2"/>
  <c r="FA14" i="2"/>
  <c r="FB14" i="2"/>
  <c r="FC14" i="2"/>
  <c r="FD14" i="2"/>
  <c r="FE14" i="2"/>
  <c r="FF14" i="2"/>
  <c r="FG14" i="2"/>
  <c r="FH14" i="2"/>
  <c r="FI14" i="2"/>
  <c r="FJ14" i="2"/>
  <c r="EZ15" i="2"/>
  <c r="FA15" i="2"/>
  <c r="FB15" i="2"/>
  <c r="FC15" i="2"/>
  <c r="FD15" i="2"/>
  <c r="FE15" i="2"/>
  <c r="FF15" i="2"/>
  <c r="FG15" i="2"/>
  <c r="FH15" i="2"/>
  <c r="FI15" i="2"/>
  <c r="FJ15" i="2"/>
  <c r="EZ16" i="2"/>
  <c r="FA16" i="2"/>
  <c r="FB16" i="2"/>
  <c r="FC16" i="2"/>
  <c r="FD16" i="2"/>
  <c r="FE16" i="2"/>
  <c r="FF16" i="2"/>
  <c r="FG16" i="2"/>
  <c r="FH16" i="2"/>
  <c r="FI16" i="2"/>
  <c r="FJ16" i="2"/>
  <c r="FC19" i="2"/>
  <c r="FG19" i="2"/>
  <c r="FH19" i="2"/>
  <c r="FI19" i="2"/>
  <c r="EY16" i="2"/>
  <c r="EY15" i="2"/>
  <c r="EY14" i="2"/>
  <c r="EY13" i="2"/>
  <c r="EY12" i="2"/>
  <c r="EY11" i="2"/>
  <c r="EY10" i="2"/>
  <c r="EY9" i="2"/>
  <c r="EY8" i="2"/>
  <c r="EY7" i="2"/>
  <c r="EY6" i="2"/>
  <c r="EY19" i="2" s="1"/>
  <c r="C34" i="2" l="1"/>
  <c r="CV16" i="2" l="1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N6" i="2" l="1"/>
  <c r="EO6" i="2"/>
  <c r="EP6" i="2"/>
  <c r="EQ6" i="2"/>
  <c r="ER6" i="2"/>
  <c r="ES6" i="2"/>
  <c r="ET6" i="2"/>
  <c r="ET19" i="2" s="1"/>
  <c r="EU6" i="2"/>
  <c r="EV6" i="2"/>
  <c r="EX6" i="2"/>
  <c r="EN7" i="2"/>
  <c r="EO7" i="2"/>
  <c r="EP7" i="2"/>
  <c r="EQ7" i="2"/>
  <c r="ER7" i="2"/>
  <c r="ES7" i="2"/>
  <c r="ET7" i="2"/>
  <c r="EU7" i="2"/>
  <c r="EV7" i="2"/>
  <c r="EW7" i="2"/>
  <c r="EX7" i="2"/>
  <c r="EN8" i="2"/>
  <c r="EO8" i="2"/>
  <c r="EP8" i="2"/>
  <c r="EQ8" i="2"/>
  <c r="ER8" i="2"/>
  <c r="ES8" i="2"/>
  <c r="ET8" i="2"/>
  <c r="EU8" i="2"/>
  <c r="EV8" i="2"/>
  <c r="EW8" i="2"/>
  <c r="EX8" i="2"/>
  <c r="EN9" i="2"/>
  <c r="EO9" i="2"/>
  <c r="EP9" i="2"/>
  <c r="EQ9" i="2"/>
  <c r="ER9" i="2"/>
  <c r="ES9" i="2"/>
  <c r="ET9" i="2"/>
  <c r="EU9" i="2"/>
  <c r="EV9" i="2"/>
  <c r="EW9" i="2"/>
  <c r="EX9" i="2"/>
  <c r="EN10" i="2"/>
  <c r="EO10" i="2"/>
  <c r="EP10" i="2"/>
  <c r="EQ10" i="2"/>
  <c r="ER10" i="2"/>
  <c r="ES10" i="2"/>
  <c r="ET10" i="2"/>
  <c r="EU10" i="2"/>
  <c r="EV10" i="2"/>
  <c r="EW10" i="2"/>
  <c r="EX10" i="2"/>
  <c r="EN11" i="2"/>
  <c r="EO11" i="2"/>
  <c r="EP11" i="2"/>
  <c r="EQ11" i="2"/>
  <c r="ER11" i="2"/>
  <c r="ES11" i="2"/>
  <c r="ET11" i="2"/>
  <c r="EU11" i="2"/>
  <c r="EV11" i="2"/>
  <c r="EW11" i="2"/>
  <c r="EX11" i="2"/>
  <c r="EN12" i="2"/>
  <c r="EO12" i="2"/>
  <c r="EP12" i="2"/>
  <c r="EQ12" i="2"/>
  <c r="ER12" i="2"/>
  <c r="ES12" i="2"/>
  <c r="ET12" i="2"/>
  <c r="EU12" i="2"/>
  <c r="EV12" i="2"/>
  <c r="EW12" i="2"/>
  <c r="EX12" i="2"/>
  <c r="EN13" i="2"/>
  <c r="EO13" i="2"/>
  <c r="EP13" i="2"/>
  <c r="EQ13" i="2"/>
  <c r="ER13" i="2"/>
  <c r="ES13" i="2"/>
  <c r="ET13" i="2"/>
  <c r="EU13" i="2"/>
  <c r="EV13" i="2"/>
  <c r="EW13" i="2"/>
  <c r="EX13" i="2"/>
  <c r="EN14" i="2"/>
  <c r="EO14" i="2"/>
  <c r="EP14" i="2"/>
  <c r="EQ14" i="2"/>
  <c r="ER14" i="2"/>
  <c r="ES14" i="2"/>
  <c r="ET14" i="2"/>
  <c r="EU14" i="2"/>
  <c r="EV14" i="2"/>
  <c r="EW14" i="2"/>
  <c r="EX14" i="2"/>
  <c r="EN15" i="2"/>
  <c r="EO15" i="2"/>
  <c r="EP15" i="2"/>
  <c r="EQ15" i="2"/>
  <c r="ER15" i="2"/>
  <c r="ES15" i="2"/>
  <c r="ET15" i="2"/>
  <c r="EU15" i="2"/>
  <c r="EV15" i="2"/>
  <c r="EW15" i="2"/>
  <c r="EX15" i="2"/>
  <c r="ES16" i="2"/>
  <c r="ET16" i="2"/>
  <c r="EU16" i="2"/>
  <c r="EV16" i="2"/>
  <c r="EW16" i="2"/>
  <c r="EX16" i="2"/>
  <c r="EM15" i="2"/>
  <c r="EM14" i="2"/>
  <c r="EM13" i="2"/>
  <c r="EM12" i="2"/>
  <c r="EM11" i="2"/>
  <c r="EM10" i="2"/>
  <c r="EM9" i="2"/>
  <c r="EM8" i="2"/>
  <c r="EM7" i="2"/>
  <c r="EM6" i="2"/>
  <c r="EX19" i="2" l="1"/>
  <c r="EP19" i="2"/>
  <c r="EW19" i="2"/>
  <c r="ES19" i="2"/>
  <c r="EO19" i="2"/>
  <c r="EU19" i="2"/>
  <c r="EQ19" i="2"/>
  <c r="EV19" i="2"/>
  <c r="EN19" i="2"/>
  <c r="ER19" i="2"/>
  <c r="EM19" i="2"/>
  <c r="EH15" i="2"/>
  <c r="EI15" i="2"/>
  <c r="EJ15" i="2"/>
  <c r="EK15" i="2"/>
  <c r="EL15" i="2"/>
  <c r="EH14" i="2"/>
  <c r="EI14" i="2"/>
  <c r="EJ14" i="2"/>
  <c r="EK14" i="2"/>
  <c r="EL14" i="2"/>
  <c r="EH13" i="2"/>
  <c r="EI13" i="2"/>
  <c r="EJ13" i="2"/>
  <c r="EK13" i="2"/>
  <c r="EL13" i="2"/>
  <c r="EH12" i="2"/>
  <c r="EI12" i="2"/>
  <c r="EJ12" i="2"/>
  <c r="EK12" i="2"/>
  <c r="EL12" i="2"/>
  <c r="EH11" i="2"/>
  <c r="EI11" i="2"/>
  <c r="EJ11" i="2"/>
  <c r="EK11" i="2"/>
  <c r="EL11" i="2"/>
  <c r="EH10" i="2"/>
  <c r="EI10" i="2"/>
  <c r="EJ10" i="2"/>
  <c r="EK10" i="2"/>
  <c r="EL10" i="2"/>
  <c r="EH9" i="2"/>
  <c r="EI9" i="2"/>
  <c r="EJ9" i="2"/>
  <c r="EK9" i="2"/>
  <c r="EL9" i="2"/>
  <c r="EH8" i="2"/>
  <c r="EI8" i="2"/>
  <c r="EJ8" i="2"/>
  <c r="EK8" i="2"/>
  <c r="EL8" i="2"/>
  <c r="EH7" i="2"/>
  <c r="EI7" i="2"/>
  <c r="EJ7" i="2"/>
  <c r="EK7" i="2"/>
  <c r="EL7" i="2"/>
  <c r="EH6" i="2"/>
  <c r="EI6" i="2"/>
  <c r="EJ6" i="2"/>
  <c r="EK6" i="2"/>
  <c r="EL6" i="2"/>
  <c r="EG15" i="2"/>
  <c r="EG14" i="2"/>
  <c r="EG13" i="2"/>
  <c r="EG12" i="2"/>
  <c r="EG11" i="2"/>
  <c r="EG10" i="2"/>
  <c r="EG9" i="2"/>
  <c r="EG8" i="2"/>
  <c r="EG7" i="2"/>
  <c r="EG6" i="2"/>
  <c r="EJ19" i="2" l="1"/>
  <c r="EL19" i="2"/>
  <c r="EI19" i="2"/>
  <c r="EH19" i="2"/>
  <c r="EG19" i="2"/>
  <c r="EK19" i="2"/>
  <c r="EB15" i="2"/>
  <c r="EC15" i="2"/>
  <c r="ED15" i="2"/>
  <c r="EE15" i="2"/>
  <c r="EF15" i="2"/>
  <c r="EB14" i="2"/>
  <c r="EC14" i="2"/>
  <c r="ED14" i="2"/>
  <c r="EE14" i="2"/>
  <c r="EF14" i="2"/>
  <c r="EB13" i="2"/>
  <c r="EC13" i="2"/>
  <c r="ED13" i="2"/>
  <c r="EE13" i="2"/>
  <c r="EF13" i="2"/>
  <c r="EB12" i="2"/>
  <c r="EC12" i="2"/>
  <c r="ED12" i="2"/>
  <c r="EE12" i="2"/>
  <c r="EF12" i="2"/>
  <c r="EB11" i="2"/>
  <c r="EC11" i="2"/>
  <c r="ED11" i="2"/>
  <c r="EE11" i="2"/>
  <c r="EF11" i="2"/>
  <c r="EA15" i="2"/>
  <c r="EA14" i="2"/>
  <c r="EA13" i="2"/>
  <c r="EA12" i="2"/>
  <c r="EA11" i="2"/>
  <c r="EB10" i="2"/>
  <c r="EC10" i="2"/>
  <c r="ED10" i="2"/>
  <c r="EE10" i="2"/>
  <c r="EF10" i="2"/>
  <c r="EA10" i="2"/>
  <c r="EC9" i="2"/>
  <c r="ED9" i="2"/>
  <c r="EE9" i="2"/>
  <c r="EF9" i="2"/>
  <c r="EC8" i="2"/>
  <c r="ED8" i="2"/>
  <c r="EE8" i="2"/>
  <c r="EF8" i="2"/>
  <c r="EC7" i="2"/>
  <c r="ED7" i="2"/>
  <c r="EE7" i="2"/>
  <c r="EF7" i="2"/>
  <c r="EC6" i="2"/>
  <c r="ED6" i="2"/>
  <c r="EE6" i="2"/>
  <c r="EF6" i="2"/>
  <c r="EB9" i="2"/>
  <c r="EB8" i="2"/>
  <c r="EB7" i="2"/>
  <c r="EB6" i="2"/>
  <c r="EA9" i="2"/>
  <c r="EA8" i="2"/>
  <c r="EA7" i="2"/>
  <c r="EA6" i="2"/>
  <c r="EE19" i="2" l="1"/>
  <c r="ED19" i="2"/>
  <c r="EC19" i="2"/>
  <c r="EA19" i="2"/>
  <c r="EF19" i="2"/>
  <c r="EB19" i="2"/>
  <c r="DV6" i="2"/>
  <c r="DT8" i="2"/>
  <c r="DU6" i="2"/>
  <c r="DI6" i="2" l="1"/>
  <c r="DJ6" i="2"/>
  <c r="DK6" i="2"/>
  <c r="DL6" i="2"/>
  <c r="DM6" i="2"/>
  <c r="DN6" i="2"/>
  <c r="DO6" i="2"/>
  <c r="DH7" i="2"/>
  <c r="DI7" i="2"/>
  <c r="DJ7" i="2"/>
  <c r="DK7" i="2"/>
  <c r="DL7" i="2"/>
  <c r="DM7" i="2"/>
  <c r="DN7" i="2"/>
  <c r="DH8" i="2"/>
  <c r="DI8" i="2"/>
  <c r="DJ8" i="2"/>
  <c r="DK8" i="2"/>
  <c r="DL8" i="2"/>
  <c r="DM8" i="2"/>
  <c r="DN8" i="2"/>
  <c r="DH9" i="2"/>
  <c r="DI9" i="2"/>
  <c r="DJ9" i="2"/>
  <c r="DK9" i="2"/>
  <c r="DL9" i="2"/>
  <c r="DM9" i="2"/>
  <c r="DN9" i="2"/>
  <c r="DH10" i="2"/>
  <c r="DI10" i="2"/>
  <c r="DJ10" i="2"/>
  <c r="DK10" i="2"/>
  <c r="DL10" i="2"/>
  <c r="DM10" i="2"/>
  <c r="DN10" i="2"/>
  <c r="DH11" i="2"/>
  <c r="DI11" i="2"/>
  <c r="DJ11" i="2"/>
  <c r="DK11" i="2"/>
  <c r="DL11" i="2"/>
  <c r="DM11" i="2"/>
  <c r="DN11" i="2"/>
  <c r="DH12" i="2"/>
  <c r="DI12" i="2"/>
  <c r="DJ12" i="2"/>
  <c r="DK12" i="2"/>
  <c r="DL12" i="2"/>
  <c r="DM12" i="2"/>
  <c r="DN12" i="2"/>
  <c r="DH13" i="2"/>
  <c r="DI13" i="2"/>
  <c r="DJ13" i="2"/>
  <c r="DK13" i="2"/>
  <c r="DL13" i="2"/>
  <c r="DM13" i="2"/>
  <c r="DN13" i="2"/>
  <c r="DH14" i="2"/>
  <c r="DI14" i="2"/>
  <c r="DJ14" i="2"/>
  <c r="DK14" i="2"/>
  <c r="DL14" i="2"/>
  <c r="DM14" i="2"/>
  <c r="DN14" i="2"/>
  <c r="DH15" i="2"/>
  <c r="DI15" i="2"/>
  <c r="DJ15" i="2"/>
  <c r="DK15" i="2"/>
  <c r="DL15" i="2"/>
  <c r="DM15" i="2"/>
  <c r="DN15" i="2"/>
  <c r="DW6" i="2"/>
  <c r="DX6" i="2"/>
  <c r="DY6" i="2"/>
  <c r="DZ6" i="2"/>
  <c r="DT7" i="2"/>
  <c r="DU7" i="2"/>
  <c r="DV7" i="2"/>
  <c r="DW7" i="2"/>
  <c r="DX7" i="2"/>
  <c r="DY7" i="2"/>
  <c r="DZ7" i="2"/>
  <c r="DU8" i="2"/>
  <c r="DV8" i="2"/>
  <c r="DW8" i="2"/>
  <c r="DX8" i="2"/>
  <c r="DY8" i="2"/>
  <c r="DZ8" i="2"/>
  <c r="DT9" i="2"/>
  <c r="DU9" i="2"/>
  <c r="DV9" i="2"/>
  <c r="DW9" i="2"/>
  <c r="DX9" i="2"/>
  <c r="DY9" i="2"/>
  <c r="DZ9" i="2"/>
  <c r="DT10" i="2"/>
  <c r="DU10" i="2"/>
  <c r="DV10" i="2"/>
  <c r="DW10" i="2"/>
  <c r="DX10" i="2"/>
  <c r="DY10" i="2"/>
  <c r="DZ10" i="2"/>
  <c r="DT11" i="2"/>
  <c r="DU11" i="2"/>
  <c r="DV11" i="2"/>
  <c r="DW11" i="2"/>
  <c r="DX11" i="2"/>
  <c r="DY11" i="2"/>
  <c r="DZ11" i="2"/>
  <c r="DT12" i="2"/>
  <c r="DU12" i="2"/>
  <c r="DV12" i="2"/>
  <c r="DW12" i="2"/>
  <c r="DX12" i="2"/>
  <c r="DY12" i="2"/>
  <c r="DZ12" i="2"/>
  <c r="DT13" i="2"/>
  <c r="DU13" i="2"/>
  <c r="DV13" i="2"/>
  <c r="DW13" i="2"/>
  <c r="DX13" i="2"/>
  <c r="DY13" i="2"/>
  <c r="DZ13" i="2"/>
  <c r="DT14" i="2"/>
  <c r="DU14" i="2"/>
  <c r="DV14" i="2"/>
  <c r="DW14" i="2"/>
  <c r="DX14" i="2"/>
  <c r="DY14" i="2"/>
  <c r="DZ14" i="2"/>
  <c r="DT15" i="2"/>
  <c r="DU15" i="2"/>
  <c r="DV15" i="2"/>
  <c r="DW15" i="2"/>
  <c r="DX15" i="2"/>
  <c r="DY15" i="2"/>
  <c r="DZ15" i="2"/>
  <c r="DP6" i="2"/>
  <c r="DQ6" i="2"/>
  <c r="DR6" i="2"/>
  <c r="DS6" i="2"/>
  <c r="DO7" i="2"/>
  <c r="DP7" i="2"/>
  <c r="DQ7" i="2"/>
  <c r="DR7" i="2"/>
  <c r="DO8" i="2"/>
  <c r="DP8" i="2"/>
  <c r="DQ8" i="2"/>
  <c r="DR8" i="2"/>
  <c r="DO9" i="2"/>
  <c r="DP9" i="2"/>
  <c r="DQ9" i="2"/>
  <c r="DR9" i="2"/>
  <c r="DO10" i="2"/>
  <c r="DP10" i="2"/>
  <c r="DQ10" i="2"/>
  <c r="DR10" i="2"/>
  <c r="DO11" i="2"/>
  <c r="DP11" i="2"/>
  <c r="DQ11" i="2"/>
  <c r="DR11" i="2"/>
  <c r="DO12" i="2"/>
  <c r="DP12" i="2"/>
  <c r="DQ12" i="2"/>
  <c r="DR12" i="2"/>
  <c r="DO13" i="2"/>
  <c r="DP13" i="2"/>
  <c r="DQ13" i="2"/>
  <c r="DR13" i="2"/>
  <c r="DO14" i="2"/>
  <c r="DP14" i="2"/>
  <c r="DQ14" i="2"/>
  <c r="DR14" i="2"/>
  <c r="DO15" i="2"/>
  <c r="DP15" i="2"/>
  <c r="DQ15" i="2"/>
  <c r="DR15" i="2"/>
  <c r="DS15" i="2"/>
  <c r="DS14" i="2"/>
  <c r="DS13" i="2"/>
  <c r="DS12" i="2"/>
  <c r="DS11" i="2"/>
  <c r="DS10" i="2"/>
  <c r="DS9" i="2"/>
  <c r="DS8" i="2"/>
  <c r="DS7" i="2"/>
  <c r="DT6" i="2"/>
  <c r="DT19" i="2" l="1"/>
  <c r="DS19" i="2"/>
  <c r="DQ19" i="2"/>
  <c r="DW19" i="2"/>
  <c r="DL19" i="2"/>
  <c r="DP19" i="2"/>
  <c r="DZ19" i="2"/>
  <c r="DV19" i="2"/>
  <c r="DK19" i="2"/>
  <c r="DO19" i="2"/>
  <c r="DY19" i="2"/>
  <c r="DU19" i="2"/>
  <c r="DN19" i="2"/>
  <c r="DJ19" i="2"/>
  <c r="DR19" i="2"/>
  <c r="DX19" i="2"/>
  <c r="DM19" i="2"/>
  <c r="DI19" i="2"/>
  <c r="DH6" i="2"/>
  <c r="DH19" i="2" s="1"/>
  <c r="DD6" i="2"/>
  <c r="CW6" i="2"/>
  <c r="DE6" i="2"/>
  <c r="DD7" i="2"/>
  <c r="DD8" i="2"/>
  <c r="DD9" i="2"/>
  <c r="DD10" i="2"/>
  <c r="DD11" i="2"/>
  <c r="DD12" i="2"/>
  <c r="DD13" i="2"/>
  <c r="DD14" i="2"/>
  <c r="DD15" i="2"/>
  <c r="DA14" i="2"/>
  <c r="DG14" i="2"/>
  <c r="DG6" i="2"/>
  <c r="DF14" i="2"/>
  <c r="DF6" i="2"/>
  <c r="DE14" i="2"/>
  <c r="DC14" i="2"/>
  <c r="DC6" i="2"/>
  <c r="DB14" i="2"/>
  <c r="DB6" i="2"/>
  <c r="DA6" i="2"/>
  <c r="CZ14" i="2"/>
  <c r="CZ6" i="2"/>
  <c r="CY14" i="2"/>
  <c r="CY6" i="2"/>
  <c r="CX14" i="2"/>
  <c r="CX6" i="2"/>
  <c r="CW14" i="2"/>
  <c r="CV14" i="2"/>
  <c r="DG15" i="2"/>
  <c r="DF15" i="2"/>
  <c r="DE15" i="2"/>
  <c r="DC15" i="2"/>
  <c r="DB15" i="2"/>
  <c r="DA15" i="2"/>
  <c r="CZ15" i="2"/>
  <c r="CY15" i="2"/>
  <c r="CX15" i="2"/>
  <c r="CW15" i="2"/>
  <c r="CV15" i="2"/>
  <c r="DG13" i="2"/>
  <c r="DF13" i="2"/>
  <c r="DE13" i="2"/>
  <c r="DC13" i="2"/>
  <c r="DB13" i="2"/>
  <c r="DA13" i="2"/>
  <c r="CZ13" i="2"/>
  <c r="CY13" i="2"/>
  <c r="CX13" i="2"/>
  <c r="CW13" i="2"/>
  <c r="CV13" i="2"/>
  <c r="DG12" i="2"/>
  <c r="DF12" i="2"/>
  <c r="DE12" i="2"/>
  <c r="DC12" i="2"/>
  <c r="DB12" i="2"/>
  <c r="DA12" i="2"/>
  <c r="CZ12" i="2"/>
  <c r="CY12" i="2"/>
  <c r="CX12" i="2"/>
  <c r="CW12" i="2"/>
  <c r="CV12" i="2"/>
  <c r="DG11" i="2"/>
  <c r="DF11" i="2"/>
  <c r="DE11" i="2"/>
  <c r="DC11" i="2"/>
  <c r="DB11" i="2"/>
  <c r="DA11" i="2"/>
  <c r="CZ11" i="2"/>
  <c r="CY11" i="2"/>
  <c r="CX11" i="2"/>
  <c r="CW11" i="2"/>
  <c r="CV11" i="2"/>
  <c r="DG10" i="2"/>
  <c r="DF10" i="2"/>
  <c r="DE10" i="2"/>
  <c r="DC10" i="2"/>
  <c r="DB10" i="2"/>
  <c r="DA10" i="2"/>
  <c r="CZ10" i="2"/>
  <c r="CY10" i="2"/>
  <c r="CX10" i="2"/>
  <c r="CW10" i="2"/>
  <c r="CV10" i="2"/>
  <c r="DG9" i="2"/>
  <c r="DF9" i="2"/>
  <c r="DE9" i="2"/>
  <c r="DC9" i="2"/>
  <c r="DB9" i="2"/>
  <c r="DA9" i="2"/>
  <c r="CZ9" i="2"/>
  <c r="CY9" i="2"/>
  <c r="CX9" i="2"/>
  <c r="CW9" i="2"/>
  <c r="CV9" i="2"/>
  <c r="DG8" i="2"/>
  <c r="DF8" i="2"/>
  <c r="DE8" i="2"/>
  <c r="DC8" i="2"/>
  <c r="DB8" i="2"/>
  <c r="DA8" i="2"/>
  <c r="CZ8" i="2"/>
  <c r="CY8" i="2"/>
  <c r="CX8" i="2"/>
  <c r="CW8" i="2"/>
  <c r="CV8" i="2"/>
  <c r="DG7" i="2"/>
  <c r="DF7" i="2"/>
  <c r="DE7" i="2"/>
  <c r="DC7" i="2"/>
  <c r="DB7" i="2"/>
  <c r="DA7" i="2"/>
  <c r="CZ7" i="2"/>
  <c r="CY7" i="2"/>
  <c r="CX7" i="2"/>
  <c r="CW7" i="2"/>
  <c r="CV7" i="2"/>
  <c r="AI6" i="1"/>
  <c r="AI19" i="1" s="1"/>
  <c r="AQ7" i="1"/>
  <c r="AT6" i="1"/>
  <c r="AT19" i="1" s="1"/>
  <c r="AS6" i="1"/>
  <c r="AS19" i="1" s="1"/>
  <c r="AR6" i="1"/>
  <c r="AQ6" i="1"/>
  <c r="AQ19" i="1" s="1"/>
  <c r="AM16" i="1"/>
  <c r="AM15" i="1"/>
  <c r="AM14" i="1"/>
  <c r="AM13" i="1"/>
  <c r="AM12" i="1"/>
  <c r="AM11" i="1"/>
  <c r="AM10" i="1"/>
  <c r="AM9" i="1"/>
  <c r="AM8" i="1"/>
  <c r="AM7" i="1"/>
  <c r="AM6" i="1"/>
  <c r="AM19" i="1" s="1"/>
  <c r="AR7" i="1"/>
  <c r="AS7" i="1"/>
  <c r="AT7" i="1"/>
  <c r="AQ8" i="1"/>
  <c r="AR8" i="1"/>
  <c r="AS8" i="1"/>
  <c r="AT8" i="1"/>
  <c r="AQ9" i="1"/>
  <c r="AR9" i="1"/>
  <c r="AS9" i="1"/>
  <c r="AT9" i="1"/>
  <c r="AQ10" i="1"/>
  <c r="AR10" i="1"/>
  <c r="AS10" i="1"/>
  <c r="AT10" i="1"/>
  <c r="AQ11" i="1"/>
  <c r="AR11" i="1"/>
  <c r="AS11" i="1"/>
  <c r="AT11" i="1"/>
  <c r="AQ12" i="1"/>
  <c r="AR12" i="1"/>
  <c r="AS12" i="1"/>
  <c r="AT12" i="1"/>
  <c r="AQ13" i="1"/>
  <c r="AR13" i="1"/>
  <c r="AS13" i="1"/>
  <c r="AT13" i="1"/>
  <c r="AQ14" i="1"/>
  <c r="AR14" i="1"/>
  <c r="AS14" i="1"/>
  <c r="AT14" i="1"/>
  <c r="AQ15" i="1"/>
  <c r="AR15" i="1"/>
  <c r="AS15" i="1"/>
  <c r="AT15" i="1"/>
  <c r="AQ16" i="1"/>
  <c r="AR16" i="1"/>
  <c r="AS16" i="1"/>
  <c r="AT16" i="1"/>
  <c r="AI16" i="1"/>
  <c r="C33" i="1"/>
  <c r="AH19" i="1"/>
  <c r="AP15" i="1"/>
  <c r="AO15" i="1"/>
  <c r="AN15" i="1"/>
  <c r="AL15" i="1"/>
  <c r="AK15" i="1"/>
  <c r="AJ15" i="1"/>
  <c r="AP14" i="1"/>
  <c r="AO14" i="1"/>
  <c r="AN14" i="1"/>
  <c r="AL14" i="1"/>
  <c r="AK14" i="1"/>
  <c r="AJ14" i="1"/>
  <c r="AP13" i="1"/>
  <c r="AO13" i="1"/>
  <c r="AN13" i="1"/>
  <c r="AL13" i="1"/>
  <c r="AK13" i="1"/>
  <c r="AJ13" i="1"/>
  <c r="AP12" i="1"/>
  <c r="AO12" i="1"/>
  <c r="AN12" i="1"/>
  <c r="AL12" i="1"/>
  <c r="AK12" i="1"/>
  <c r="AJ12" i="1"/>
  <c r="AP11" i="1"/>
  <c r="AO11" i="1"/>
  <c r="AN11" i="1"/>
  <c r="AL11" i="1"/>
  <c r="AK11" i="1"/>
  <c r="AJ11" i="1"/>
  <c r="AP10" i="1"/>
  <c r="AO10" i="1"/>
  <c r="AN10" i="1"/>
  <c r="AL10" i="1"/>
  <c r="AK10" i="1"/>
  <c r="AJ10" i="1"/>
  <c r="AP9" i="1"/>
  <c r="AO9" i="1"/>
  <c r="AN9" i="1"/>
  <c r="AL9" i="1"/>
  <c r="AK9" i="1"/>
  <c r="AJ9" i="1"/>
  <c r="AP8" i="1"/>
  <c r="AO8" i="1"/>
  <c r="AN8" i="1"/>
  <c r="AL8" i="1"/>
  <c r="AK8" i="1"/>
  <c r="AJ8" i="1"/>
  <c r="AP7" i="1"/>
  <c r="AO7" i="1"/>
  <c r="AN7" i="1"/>
  <c r="AL7" i="1"/>
  <c r="AK7" i="1"/>
  <c r="AJ7" i="1"/>
  <c r="AP6" i="1"/>
  <c r="AP19" i="1" s="1"/>
  <c r="AO6" i="1"/>
  <c r="AN6" i="1"/>
  <c r="AL6" i="1"/>
  <c r="AL19" i="1" s="1"/>
  <c r="AK6" i="1"/>
  <c r="AK19" i="1" s="1"/>
  <c r="AJ6" i="1"/>
  <c r="AI15" i="1"/>
  <c r="AI14" i="1"/>
  <c r="AI13" i="1"/>
  <c r="AI12" i="1"/>
  <c r="AI11" i="1"/>
  <c r="AI10" i="1"/>
  <c r="AI9" i="1"/>
  <c r="AI8" i="1"/>
  <c r="AI7" i="1"/>
  <c r="AP16" i="1"/>
  <c r="AO16" i="1"/>
  <c r="AN16" i="1"/>
  <c r="AL16" i="1"/>
  <c r="AK16" i="1"/>
  <c r="AJ16" i="1"/>
  <c r="AJ19" i="1"/>
  <c r="AN19" i="1"/>
  <c r="AR19" i="1"/>
  <c r="AO19" i="1"/>
  <c r="DA19" i="2" l="1"/>
  <c r="DD19" i="2"/>
  <c r="DF19" i="2"/>
  <c r="DE19" i="2"/>
  <c r="CW19" i="2"/>
  <c r="CX19" i="2"/>
  <c r="DG19" i="2"/>
  <c r="CY19" i="2"/>
  <c r="DC19" i="2"/>
  <c r="DB19" i="2"/>
  <c r="CV19" i="2"/>
  <c r="CZ19" i="2"/>
</calcChain>
</file>

<file path=xl/sharedStrings.xml><?xml version="1.0" encoding="utf-8"?>
<sst xmlns="http://schemas.openxmlformats.org/spreadsheetml/2006/main" count="476" uniqueCount="73">
  <si>
    <t>WFHC</t>
  </si>
  <si>
    <t>WSHC</t>
  </si>
  <si>
    <t>SCHC</t>
  </si>
  <si>
    <t>OCHC</t>
  </si>
  <si>
    <t>MHCPC</t>
  </si>
  <si>
    <t>Main</t>
  </si>
  <si>
    <t>KHC</t>
  </si>
  <si>
    <t>FPHC</t>
  </si>
  <si>
    <t>FWFHC</t>
  </si>
  <si>
    <t>DMHC</t>
  </si>
  <si>
    <t>ETHC</t>
  </si>
  <si>
    <t>ESHC</t>
  </si>
  <si>
    <t>CDA</t>
  </si>
  <si>
    <t>Discharged Patients 7-Day Follow-up</t>
  </si>
  <si>
    <t>High Risk Patients Seen Quarterly</t>
  </si>
  <si>
    <t>Communication of Test Results</t>
  </si>
  <si>
    <t>Closed Referrals</t>
  </si>
  <si>
    <t>Managed Pediatric Persistent Asthma</t>
  </si>
  <si>
    <t>Managed Depression</t>
  </si>
  <si>
    <t>Controlled Diabetes</t>
  </si>
  <si>
    <t>Colorectal Cancer Screening</t>
  </si>
  <si>
    <t>Mammography</t>
  </si>
  <si>
    <t>Pneumonia Vaccination</t>
  </si>
  <si>
    <t>Influenza Vaccination</t>
  </si>
  <si>
    <t>Discharged Patients 7-Day Follow-Up</t>
  </si>
  <si>
    <t>Percentage of patients (ages &gt;6mo) that have received the annual influenza vaccination.</t>
  </si>
  <si>
    <t>Percentage of patients (ages 50-75) that have been appropriately screened for colorectal cancer.</t>
  </si>
  <si>
    <t>Percentage of patients (ages 5-18) with a diagnosis of persistent asthma and a current action plan, as well as a prescribed controller.</t>
  </si>
  <si>
    <t>Percentage of patients (ages 18+) that have had a pneumococcal vaccination within the last 10 years.</t>
  </si>
  <si>
    <t>Percentage of diabetic patients with a most recent Hemoglobin A1c &lt; 8%.</t>
  </si>
  <si>
    <t>Percentage of female patients (ages 40-65) that have had a mammogram within the last 24 months.</t>
  </si>
  <si>
    <t>Percentage of referrals that have been closed out within the last 6 months.</t>
  </si>
  <si>
    <t>Percentage of "Always" responses to Patient Satisfaction Survey question inquiring about communication of test results.</t>
  </si>
  <si>
    <t>Percentage of high risk patients that have been seen at least once quarterly over the last 12 months.</t>
  </si>
  <si>
    <t>Percentage of hospitalized patients over the last 12 months that have had a follow-up appointment within 7 days of discharge.</t>
  </si>
  <si>
    <t>Percentage of patients (ages 13+) with an abnormal PHQ-9 result and a current action plan.</t>
  </si>
  <si>
    <t>Online Access to Health Information</t>
  </si>
  <si>
    <t>Percentage of patients that have access to health information online.</t>
  </si>
  <si>
    <t>OVP</t>
  </si>
  <si>
    <t>Select the cell above to acces drop-down menu</t>
  </si>
  <si>
    <t>Delete</t>
  </si>
  <si>
    <t>MHC Healthcare Laboratory</t>
  </si>
  <si>
    <t>MHC QuickCare</t>
  </si>
  <si>
    <t>Dove Mountain Urgent Care</t>
  </si>
  <si>
    <t>MHC OBGYN</t>
  </si>
  <si>
    <t>MHC Women's Health</t>
  </si>
  <si>
    <t>Wilmot Family Health Center</t>
  </si>
  <si>
    <t>Santa Catalina Health Center</t>
  </si>
  <si>
    <t>Ortiz Community Health Center</t>
  </si>
  <si>
    <t>Oro Valley Pediatrics</t>
  </si>
  <si>
    <t>MHC Primary Care TMC</t>
  </si>
  <si>
    <t>MHC IC</t>
  </si>
  <si>
    <t>MHC Integrated Care</t>
  </si>
  <si>
    <t>Marana Health Center</t>
  </si>
  <si>
    <t>Keeling Health Center</t>
  </si>
  <si>
    <t>Freedom Park</t>
  </si>
  <si>
    <t>Flowing Wells Family Health Center</t>
  </si>
  <si>
    <t>Ellie Towne Health Center</t>
  </si>
  <si>
    <t>East side Health Center</t>
  </si>
  <si>
    <t>Dove Mountain Health Center</t>
  </si>
  <si>
    <t>Clinica Del Alma</t>
  </si>
  <si>
    <t>MHCWS</t>
  </si>
  <si>
    <t>MHC WESTSIDE HEALTH CENTER</t>
  </si>
  <si>
    <t>BH CLINICA DEL ALMA</t>
  </si>
  <si>
    <t>BH COUNSELING AND WELLNESS CENTER</t>
  </si>
  <si>
    <t>BH DOVE MOUNTAIN</t>
  </si>
  <si>
    <t>BH IHCC MHC MAIN</t>
  </si>
  <si>
    <t>BH SANTA CATALINA HEALTH CENTER</t>
  </si>
  <si>
    <t>BH WILMOT FAMILY HEALTH CENTER</t>
  </si>
  <si>
    <t>BHMHC INTEGRATED CARE</t>
  </si>
  <si>
    <t>CHANGE</t>
  </si>
  <si>
    <t>BH MHC WESTSIDE HEALTH CENTER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</si>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</sst>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%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</font>
    <font>
      <sz val="11"/>
      <color theme="9"/>
      <name val="Calibri"/>
      <family val="2"/>
    </font>
    <font>
      <b/>
      <sz val="14"/>
      <color rgb="FFFFD847"/>
      <name val="Calibri"/>
      <family val="2"/>
      <scheme val="minor"/>
    </font>
    <font>
      <sz val="11"/>
      <name val="Calibri"/>
      <family val="2"/>
    </font>
    <font>
      <b/>
      <sz val="12"/>
      <color theme="3"/>
      <name val="Calibri"/>
      <family val="2"/>
    </font>
    <font>
      <sz val="11"/>
      <color rgb="FFFF0000"/>
      <name val="Calibri"/>
      <family val="2"/>
    </font>
    <font>
      <b/>
      <sz val="14"/>
      <color theme="0"/>
      <name val="Calibri"/>
      <family val="2"/>
      <scheme val="minor"/>
    </font>
    <font>
      <sz val="10"/>
      <color rgb="FFFF0000"/>
      <name val="Calibri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2"/>
      <color theme="2"/>
      <name val="Calibri"/>
      <family val="2"/>
    </font>
    <font>
      <sz val="11"/>
      <color theme="5"/>
      <name val="Calibri"/>
      <family val="2"/>
    </font>
    <font>
      <sz val="11"/>
      <color rgb="FFFFFFFF"/>
      <name val="Calibri"/>
      <family val="2"/>
    </font>
    <font>
      <sz val="11"/>
      <color theme="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64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9" fontId="8" fillId="0" borderId="0" xfId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/>
    </xf>
    <xf numFmtId="0" fontId="10" fillId="0" borderId="0" xfId="0" applyFont="1" applyFill="1" applyBorder="1"/>
    <xf numFmtId="0" fontId="11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8" fillId="6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5" fillId="6" borderId="0" xfId="0" applyFont="1" applyFill="1" applyBorder="1"/>
    <xf numFmtId="0" fontId="15" fillId="6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0" xfId="0" applyFont="1" applyFill="1" applyBorder="1"/>
    <xf numFmtId="165" fontId="15" fillId="0" borderId="0" xfId="0" applyNumberFormat="1" applyFont="1" applyFill="1" applyBorder="1"/>
    <xf numFmtId="9" fontId="15" fillId="0" borderId="0" xfId="0" applyNumberFormat="1" applyFont="1" applyFill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/>
    <xf numFmtId="0" fontId="16" fillId="0" borderId="0" xfId="0" applyFont="1" applyFill="1" applyBorder="1"/>
    <xf numFmtId="0" fontId="8" fillId="6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/>
    <xf numFmtId="165" fontId="16" fillId="0" borderId="0" xfId="0" applyNumberFormat="1" applyFont="1" applyFill="1" applyBorder="1"/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3" borderId="0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/>
    <xf numFmtId="0" fontId="17" fillId="0" borderId="0" xfId="0" applyFont="1" applyFill="1" applyBorder="1"/>
    <xf numFmtId="164" fontId="17" fillId="6" borderId="0" xfId="0" applyNumberFormat="1" applyFont="1" applyFill="1" applyBorder="1" applyAlignment="1">
      <alignment horizontal="center" vertical="center"/>
    </xf>
    <xf numFmtId="164" fontId="17" fillId="5" borderId="0" xfId="0" applyNumberFormat="1" applyFont="1" applyFill="1" applyBorder="1" applyAlignment="1">
      <alignment horizontal="center" vertical="center"/>
    </xf>
    <xf numFmtId="9" fontId="17" fillId="6" borderId="0" xfId="1" applyFont="1" applyFill="1" applyBorder="1" applyAlignment="1">
      <alignment horizontal="center" vertical="center"/>
    </xf>
    <xf numFmtId="9" fontId="17" fillId="6" borderId="0" xfId="0" applyNumberFormat="1" applyFont="1" applyFill="1" applyBorder="1" applyAlignment="1">
      <alignment horizontal="center" vertical="center"/>
    </xf>
    <xf numFmtId="9" fontId="17" fillId="5" borderId="0" xfId="1" applyFont="1" applyFill="1" applyBorder="1" applyAlignment="1">
      <alignment horizontal="center" vertical="center"/>
    </xf>
    <xf numFmtId="165" fontId="17" fillId="6" borderId="0" xfId="1" applyNumberFormat="1" applyFont="1" applyFill="1" applyBorder="1" applyAlignment="1">
      <alignment horizontal="center" vertical="center"/>
    </xf>
    <xf numFmtId="165" fontId="17" fillId="5" borderId="0" xfId="1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9" fontId="17" fillId="6" borderId="0" xfId="1" applyNumberFormat="1" applyFont="1" applyFill="1" applyBorder="1" applyAlignment="1">
      <alignment horizontal="center" vertical="center"/>
    </xf>
    <xf numFmtId="165" fontId="17" fillId="6" borderId="0" xfId="0" applyNumberFormat="1" applyFont="1" applyFill="1" applyBorder="1" applyAlignment="1">
      <alignment horizontal="center" vertical="center"/>
    </xf>
    <xf numFmtId="9" fontId="17" fillId="5" borderId="0" xfId="0" applyNumberFormat="1" applyFont="1" applyFill="1" applyBorder="1" applyAlignment="1">
      <alignment horizontal="center" vertical="center"/>
    </xf>
    <xf numFmtId="9" fontId="17" fillId="5" borderId="0" xfId="0" applyNumberFormat="1" applyFont="1" applyFill="1" applyBorder="1"/>
    <xf numFmtId="9" fontId="17" fillId="0" borderId="0" xfId="0" applyNumberFormat="1" applyFont="1" applyFill="1" applyBorder="1"/>
  </cellXfs>
  <cellStyles count="3">
    <cellStyle name="Normal" xfId="0" builtinId="0"/>
    <cellStyle name="Output" xfId="2" builtinId="21"/>
    <cellStyle name="Percent" xfId="1" builtinId="5"/>
  </cellStyles>
  <dxfs count="0"/>
  <tableStyles count="0" defaultTableStyle="TableStyleMedium2" defaultPivotStyle="PivotStyleLight16"/>
  <colors>
    <mruColors>
      <color rgb="FFFFFFFF"/>
      <color rgb="FFFFD847"/>
      <color rgb="FFFFCD4F"/>
      <color rgb="FFF8B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'Results Tab'!$G$3</c:f>
          <c:strCache>
            <c:ptCount val="1"/>
            <c:pt idx="0">
              <c:v>Influenza Vaccination</c:v>
            </c:pt>
          </c:strCache>
        </c:strRef>
      </c:tx>
      <c:layout>
        <c:manualLayout>
          <c:xMode val="edge"/>
          <c:yMode val="edge"/>
          <c:x val="0.34375537991528859"/>
          <c:y val="2.2900763358778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00" normalizeH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696544223789467E-2"/>
          <c:y val="9.6605488652153793E-2"/>
          <c:w val="0.93012769235450732"/>
          <c:h val="0.83428111008182804"/>
        </c:manualLayout>
      </c:layout>
      <c:lineChart>
        <c:grouping val="standard"/>
        <c:varyColors val="0"/>
        <c:ser>
          <c:idx val="0"/>
          <c:order val="0"/>
          <c:tx>
            <c:strRef>
              <c:f>'Results Tab'!$CU$19</c:f>
              <c:strCache>
                <c:ptCount val="1"/>
                <c:pt idx="0">
                  <c:v>Online Access to Health Information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'Results Tab'!$EY$5:$FJ$5</c15:sqref>
                  </c15:fullRef>
                </c:ext>
              </c:extLst>
              <c:f>'Results Tab'!$EY$5:$EZ$5</c:f>
              <c:numCache>
                <c:formatCode>[$-409]mmm\-yy;@</c:formatCode>
                <c:ptCount val="2"/>
                <c:pt idx="0">
                  <c:v>44927</c:v>
                </c:pt>
                <c:pt idx="1">
                  <c:v>44958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'Results Tab'!$EY$19:$FJ$19</c15:sqref>
                  </c15:fullRef>
                </c:ext>
              </c:extLst>
              <c:f>'Results Tab'!$EY$19:$EZ$19</c:f>
              <c:numCache>
                <c:formatCode>0.0%</c:formatCode>
                <c:ptCount val="2"/>
                <c:pt idx="0">
                  <c:v>0.26360424028268553</c:v>
                </c:pt>
                <c:pt idx="1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E88-4BF2-A5F0-888080913E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94831336"/>
        <c:axId val="494832512"/>
      </c:lineChart>
      <c:dateAx>
        <c:axId val="4948313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32512"/>
        <c:crosses val="autoZero"/>
        <c:auto val="1"/>
        <c:lblOffset val="100"/>
        <c:baseTimeUnit val="months"/>
      </c:dateAx>
      <c:valAx>
        <c:axId val="494832512"/>
        <c:scaling>
          <c:orientation val="minMax"/>
          <c:max val="1.1000000000000001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3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47625" cap="flat" cmpd="thinThick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Results!$G$3</c:f>
          <c:strCache>
            <c:ptCount val="1"/>
            <c:pt idx="0">
              <c:v>Influenza Vaccination</c:v>
            </c:pt>
          </c:strCache>
        </c:strRef>
      </c:tx>
      <c:layout>
        <c:manualLayout>
          <c:xMode val="edge"/>
          <c:yMode val="edge"/>
          <c:x val="0.36093310312454208"/>
          <c:y val="5.8524173027989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00" normalizeH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Results!$AH$19</c:f>
              <c:strCache>
                <c:ptCount val="1"/>
                <c:pt idx="0">
                  <c:v>Influenza Vaccination</c:v>
                </c:pt>
              </c:strCache>
            </c:strRef>
          </c:tx>
          <c:spPr>
            <a:ln w="3175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32-4080-8184-AAB343E155B0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32-4080-8184-AAB343E155B0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32-4080-8184-AAB343E155B0}"/>
              </c:ext>
            </c:extLst>
          </c:dPt>
          <c:dLbls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Results!$AI$5:$AT$5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Results!$AI$19:$AT$19</c:f>
              <c:numCache>
                <c:formatCode>0%</c:formatCode>
                <c:ptCount val="12"/>
                <c:pt idx="0">
                  <c:v>0.18</c:v>
                </c:pt>
                <c:pt idx="1">
                  <c:v>0.19</c:v>
                </c:pt>
                <c:pt idx="2">
                  <c:v>0.18</c:v>
                </c:pt>
                <c:pt idx="3">
                  <c:v>0.19</c:v>
                </c:pt>
                <c:pt idx="4">
                  <c:v>0.19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0.36</c:v>
                </c:pt>
                <c:pt idx="11">
                  <c:v>0.22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032-4080-8184-AAB343E155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tx2"/>
                  </a:gs>
                  <a:gs pos="9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smooth val="0"/>
        <c:axId val="396760600"/>
        <c:axId val="495253600"/>
      </c:lineChart>
      <c:dateAx>
        <c:axId val="39676060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495253600"/>
        <c:crosses val="autoZero"/>
        <c:auto val="1"/>
        <c:lblOffset val="100"/>
        <c:baseTimeUnit val="months"/>
      </c:dateAx>
      <c:valAx>
        <c:axId val="49525360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396760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47625" cap="flat" cmpd="thinThick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207590</xdr:colOff>
      <xdr:row>4</xdr:row>
      <xdr:rowOff>150719</xdr:rowOff>
    </xdr:from>
    <xdr:to>
      <xdr:col>16</xdr:col>
      <xdr:colOff>222437</xdr:colOff>
      <xdr:row>31</xdr:row>
      <xdr:rowOff>188819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0.14236</cdr:x>
      <cdr:y>0.13359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375662" cy="6667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0.23565</cdr:x>
      <cdr:y>0.02009</cdr:y>
    </cdr:from>
    <cdr:to>
      <cdr:x>0.3352</cdr:x>
      <cdr:y>0.10215</cdr:y>
    </cdr:to>
    <cdr:sp macro="" textlink="'Results Tab'!$B$3">
      <cdr:nvSpPr>
        <cdr:cNvPr id="3" name="TextBox 2"/>
        <cdr:cNvSpPr txBox="1"/>
      </cdr:nvSpPr>
      <cdr:spPr>
        <a:xfrm xmlns:a="http://schemas.openxmlformats.org/drawingml/2006/main">
          <a:off x="2261300" y="100259"/>
          <a:ext cx="955269" cy="409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3D34BC3C-0841-4F34-84D6-4738CD670560}" type="TxLink">
            <a:rPr lang="en-US" sz="2000" b="1" i="0" u="none" strike="noStrike">
              <a:solidFill>
                <a:schemeClr val="tx2"/>
              </a:solidFill>
              <a:latin typeface="Calibri"/>
              <a:cs typeface="Calibri"/>
            </a:rPr>
            <a:pPr algn="r"/>
            <a:t>Main</a:t>
          </a:fld>
          <a:endParaRPr lang="en-US" sz="1600">
            <a:solidFill>
              <a:schemeClr val="tx2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61913</xdr:colOff>
      <xdr:row>4</xdr:row>
      <xdr:rowOff>161925</xdr:rowOff>
    </xdr:from>
    <xdr:to>
      <xdr:col>16</xdr:col>
      <xdr:colOff>581025</xdr:colOff>
      <xdr:row>31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0.03647</cdr:x>
      <cdr:y>0</cdr:y>
    </cdr:from>
    <cdr:to>
      <cdr:x>0.26832</cdr:x>
      <cdr:y>0.21756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2426" y="0"/>
          <a:ext cx="2240400" cy="10858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0.26368</cdr:x>
      <cdr:y>0.05152</cdr:y>
    </cdr:from>
    <cdr:to>
      <cdr:x>0.36323</cdr:x>
      <cdr:y>0.13358</cdr:y>
    </cdr:to>
    <cdr:sp macro="" textlink="Results!$D$3">
      <cdr:nvSpPr>
        <cdr:cNvPr id="3" name="TextBox 2"/>
        <cdr:cNvSpPr txBox="1"/>
      </cdr:nvSpPr>
      <cdr:spPr>
        <a:xfrm xmlns:a="http://schemas.openxmlformats.org/drawingml/2006/main">
          <a:off x="2547969" y="257165"/>
          <a:ext cx="961963" cy="409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3D34BC3C-0841-4F34-84D6-4738CD670560}" type="TxLink">
            <a:rPr lang="en-US" sz="2000" b="1" i="0" u="none" strike="noStrike">
              <a:solidFill>
                <a:schemeClr val="tx2"/>
              </a:solidFill>
              <a:latin typeface="Calibri"/>
            </a:rPr>
            <a:pPr algn="r"/>
            <a:t>CDA</a:t>
          </a:fld>
          <a:endParaRPr lang="en-US" sz="1600">
            <a:solidFill>
              <a:schemeClr val="tx2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HC">
      <a:dk1>
        <a:srgbClr val="4D1B6E"/>
      </a:dk1>
      <a:lt1>
        <a:srgbClr val="FFD847"/>
      </a:lt1>
      <a:dk2>
        <a:srgbClr val="4D1B6E"/>
      </a:dk2>
      <a:lt2>
        <a:srgbClr val="4D1B6E"/>
      </a:lt2>
      <a:accent1>
        <a:srgbClr val="FFFFFF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868"/>
  <sheetViews>
    <sheetView showGridLines="0" tabSelected="1" zoomScale="85" zoomScaleNormal="85" workbookViewId="0">
      <selection activeCell="G3" sqref="G3:L3"/>
    </sheetView>
  </sheetViews>
  <sheetFormatPr defaultColWidth="9.140625" defaultRowHeight="15" x14ac:dyDescent="0.25"/>
  <cols>
    <col min="1" max="1" width="7.5703125" style="5" customWidth="1"/>
    <col min="2" max="17" width="9.140625" style="5"/>
    <col min="18" max="18" width="9.140625" style="19"/>
    <col min="19" max="19" width="9.140625" style="17"/>
    <col min="20" max="20" width="9.140625" style="20"/>
    <col min="21" max="21" width="9.140625" style="21"/>
    <col min="22" max="22" width="9.7109375" style="21" hidden="1" customWidth="1"/>
    <col min="23" max="76" width="9.140625" style="21" hidden="1" customWidth="1"/>
    <col min="77" max="92" width="9.140625" style="21" customWidth="1"/>
    <col min="93" max="93" width="9.140625" style="21"/>
    <col min="94" max="97" width="9.140625" style="22"/>
    <col min="98" max="98" width="15.140625" style="22" bestFit="1" customWidth="1"/>
    <col min="99" max="99" width="36.42578125" style="22" customWidth="1"/>
    <col min="100" max="100" width="21.42578125" style="22" customWidth="1"/>
    <col min="101" max="123" width="9.140625" style="22" customWidth="1"/>
    <col min="124" max="146" width="9.140625" style="23" customWidth="1"/>
    <col min="147" max="147" width="36.42578125" style="23" bestFit="1" customWidth="1"/>
    <col min="148" max="148" width="10" style="23" customWidth="1"/>
    <col min="149" max="152" width="9.140625" style="23" customWidth="1"/>
    <col min="153" max="154" width="9.140625" style="19" customWidth="1"/>
    <col min="155" max="16384" width="9.140625" style="19"/>
  </cols>
  <sheetData>
    <row r="1" spans="2:205" s="5" customFormat="1" x14ac:dyDescent="0.25">
      <c r="R1" s="30"/>
      <c r="S1" s="26"/>
      <c r="T1" s="26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</row>
    <row r="2" spans="2:205" x14ac:dyDescent="0.25">
      <c r="R2" s="30"/>
      <c r="S2" s="26"/>
      <c r="T2" s="26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2"/>
      <c r="CZ2" s="32"/>
      <c r="DA2" s="32"/>
      <c r="DB2" s="32"/>
      <c r="DC2" s="32"/>
      <c r="DD2" s="32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8"/>
      <c r="ER2" s="29"/>
      <c r="ES2" s="29"/>
      <c r="ET2" s="29"/>
      <c r="EU2" s="29"/>
      <c r="EV2" s="29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</row>
    <row r="3" spans="2:205" ht="18.75" x14ac:dyDescent="0.3">
      <c r="B3" s="40" t="s">
        <v>5</v>
      </c>
      <c r="C3" s="40"/>
      <c r="D3" s="40"/>
      <c r="E3" s="41"/>
      <c r="G3" s="35" t="s">
        <v>23</v>
      </c>
      <c r="H3" s="36"/>
      <c r="I3" s="36"/>
      <c r="J3" s="36"/>
      <c r="K3" s="36"/>
      <c r="L3" s="37"/>
      <c r="R3" s="30"/>
      <c r="S3" s="45"/>
      <c r="T3" s="45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7"/>
      <c r="CZ3" s="47"/>
      <c r="DA3" s="47"/>
      <c r="DB3" s="47"/>
      <c r="DC3" s="47"/>
      <c r="DD3" s="47"/>
      <c r="DE3" s="47"/>
      <c r="DF3" s="47"/>
      <c r="DG3" s="47"/>
      <c r="DH3" s="47">
        <v>14</v>
      </c>
      <c r="DI3" s="47">
        <v>15</v>
      </c>
      <c r="DJ3" s="47">
        <v>16</v>
      </c>
      <c r="DK3" s="47">
        <v>17</v>
      </c>
      <c r="DL3" s="47">
        <v>18</v>
      </c>
      <c r="DM3" s="47">
        <v>19</v>
      </c>
      <c r="DN3" s="47">
        <v>20</v>
      </c>
      <c r="DO3" s="47">
        <v>21</v>
      </c>
      <c r="DP3" s="47">
        <v>22</v>
      </c>
      <c r="DQ3" s="47">
        <v>23</v>
      </c>
      <c r="DR3" s="47">
        <v>24</v>
      </c>
      <c r="DS3" s="47">
        <v>25</v>
      </c>
      <c r="DT3" s="47">
        <v>26</v>
      </c>
      <c r="DU3" s="47">
        <v>27</v>
      </c>
      <c r="DV3" s="47">
        <v>28</v>
      </c>
      <c r="DW3" s="47">
        <v>29</v>
      </c>
      <c r="DX3" s="47">
        <v>30</v>
      </c>
      <c r="DY3" s="47">
        <v>31</v>
      </c>
      <c r="DZ3" s="47">
        <v>32</v>
      </c>
      <c r="EA3" s="48">
        <v>33</v>
      </c>
      <c r="EB3" s="48">
        <v>34</v>
      </c>
      <c r="EC3" s="48">
        <v>35</v>
      </c>
      <c r="ED3" s="48">
        <v>36</v>
      </c>
      <c r="EE3" s="48">
        <v>37</v>
      </c>
      <c r="EF3" s="48">
        <v>38</v>
      </c>
      <c r="EG3" s="48">
        <v>39</v>
      </c>
      <c r="EH3" s="48">
        <v>40</v>
      </c>
      <c r="EI3" s="48">
        <v>41</v>
      </c>
      <c r="EJ3" s="48">
        <v>42</v>
      </c>
      <c r="EK3" s="48">
        <v>43</v>
      </c>
      <c r="EL3" s="48">
        <v>44</v>
      </c>
      <c r="EM3" s="48">
        <v>45</v>
      </c>
      <c r="EN3" s="48">
        <v>46</v>
      </c>
      <c r="EO3" s="48">
        <v>47</v>
      </c>
      <c r="EP3" s="48">
        <v>48</v>
      </c>
      <c r="EQ3" s="48">
        <v>49</v>
      </c>
      <c r="ER3" s="48">
        <v>50</v>
      </c>
      <c r="ES3" s="48">
        <v>51</v>
      </c>
      <c r="ET3" s="48">
        <v>52</v>
      </c>
      <c r="EU3" s="48">
        <v>53</v>
      </c>
      <c r="EV3" s="48">
        <v>54</v>
      </c>
      <c r="EW3" s="48">
        <v>55</v>
      </c>
      <c r="EX3" s="48">
        <v>56</v>
      </c>
      <c r="EY3" s="48">
        <v>57</v>
      </c>
      <c r="EZ3" s="48">
        <v>58</v>
      </c>
      <c r="FA3" s="48">
        <v>59</v>
      </c>
      <c r="FB3" s="48">
        <v>60</v>
      </c>
      <c r="FC3" s="48">
        <v>61</v>
      </c>
      <c r="FD3" s="48">
        <v>62</v>
      </c>
      <c r="FE3" s="48">
        <v>63</v>
      </c>
      <c r="FF3" s="48">
        <v>64</v>
      </c>
      <c r="FG3" s="48">
        <v>65</v>
      </c>
      <c r="FH3" s="48">
        <v>66</v>
      </c>
      <c r="FI3" s="48">
        <v>67</v>
      </c>
      <c r="FJ3" s="48">
        <v>68</v>
      </c>
      <c r="FK3" s="30"/>
      <c r="FL3" s="30"/>
      <c r="FM3" s="30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</row>
    <row r="4" spans="2:205" x14ac:dyDescent="0.25">
      <c r="B4" s="39" t="s">
        <v>39</v>
      </c>
      <c r="C4" s="39"/>
      <c r="D4" s="39"/>
      <c r="E4" s="39"/>
      <c r="F4" s="39"/>
      <c r="G4" s="38" t="s">
        <v>39</v>
      </c>
      <c r="H4" s="38"/>
      <c r="I4" s="38"/>
      <c r="J4" s="38"/>
      <c r="K4" s="38"/>
      <c r="L4" s="38"/>
      <c r="R4" s="30"/>
      <c r="S4" s="45"/>
      <c r="T4" s="45"/>
      <c r="U4" s="46" t="s">
        <v>23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30"/>
      <c r="FL4" s="30"/>
      <c r="FM4" s="30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</row>
    <row r="5" spans="2:205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R5" s="30"/>
      <c r="S5" s="45"/>
      <c r="T5" s="45"/>
      <c r="U5" s="46"/>
      <c r="V5" s="51">
        <v>43101</v>
      </c>
      <c r="W5" s="51">
        <v>43132</v>
      </c>
      <c r="X5" s="51">
        <v>43160</v>
      </c>
      <c r="Y5" s="51">
        <v>43191</v>
      </c>
      <c r="Z5" s="51">
        <v>43221</v>
      </c>
      <c r="AA5" s="51">
        <v>43252</v>
      </c>
      <c r="AB5" s="51">
        <v>43282</v>
      </c>
      <c r="AC5" s="51">
        <v>43313</v>
      </c>
      <c r="AD5" s="51">
        <v>43344</v>
      </c>
      <c r="AE5" s="51">
        <v>43374</v>
      </c>
      <c r="AF5" s="51">
        <v>43405</v>
      </c>
      <c r="AG5" s="51">
        <v>43435</v>
      </c>
      <c r="AH5" s="51">
        <v>43466</v>
      </c>
      <c r="AI5" s="51">
        <v>43497</v>
      </c>
      <c r="AJ5" s="51">
        <v>43525</v>
      </c>
      <c r="AK5" s="51">
        <v>43556</v>
      </c>
      <c r="AL5" s="51">
        <v>43586</v>
      </c>
      <c r="AM5" s="51">
        <v>43617</v>
      </c>
      <c r="AN5" s="51">
        <v>43647</v>
      </c>
      <c r="AO5" s="51">
        <v>43678</v>
      </c>
      <c r="AP5" s="51">
        <v>43709</v>
      </c>
      <c r="AQ5" s="51">
        <v>43739</v>
      </c>
      <c r="AR5" s="51">
        <v>43770</v>
      </c>
      <c r="AS5" s="51">
        <v>43800</v>
      </c>
      <c r="AT5" s="51">
        <v>43831</v>
      </c>
      <c r="AU5" s="51">
        <v>43862</v>
      </c>
      <c r="AV5" s="51">
        <v>43891</v>
      </c>
      <c r="AW5" s="51">
        <v>43922</v>
      </c>
      <c r="AX5" s="51">
        <v>43952</v>
      </c>
      <c r="AY5" s="51">
        <v>43983</v>
      </c>
      <c r="AZ5" s="51">
        <v>44013</v>
      </c>
      <c r="BA5" s="51">
        <v>44217</v>
      </c>
      <c r="BB5" s="51">
        <v>44228</v>
      </c>
      <c r="BC5" s="51">
        <v>44256</v>
      </c>
      <c r="BD5" s="51">
        <v>44287</v>
      </c>
      <c r="BE5" s="51">
        <v>44317</v>
      </c>
      <c r="BF5" s="51">
        <v>44348</v>
      </c>
      <c r="BG5" s="51">
        <v>44378</v>
      </c>
      <c r="BH5" s="51">
        <v>44409</v>
      </c>
      <c r="BI5" s="51">
        <v>44440</v>
      </c>
      <c r="BJ5" s="51">
        <v>44470</v>
      </c>
      <c r="BK5" s="51">
        <v>44501</v>
      </c>
      <c r="BL5" s="51">
        <v>44531</v>
      </c>
      <c r="BM5" s="51">
        <v>44562</v>
      </c>
      <c r="BN5" s="51">
        <v>44593</v>
      </c>
      <c r="BO5" s="51">
        <v>44621</v>
      </c>
      <c r="BP5" s="51">
        <v>44652</v>
      </c>
      <c r="BQ5" s="51">
        <v>44682</v>
      </c>
      <c r="BR5" s="51">
        <v>44713</v>
      </c>
      <c r="BS5" s="51">
        <v>44743</v>
      </c>
      <c r="BT5" s="51">
        <v>44774</v>
      </c>
      <c r="BU5" s="51">
        <v>44805</v>
      </c>
      <c r="BV5" s="51">
        <v>44835</v>
      </c>
      <c r="BW5" s="51">
        <v>44866</v>
      </c>
      <c r="BX5" s="51">
        <v>44896</v>
      </c>
      <c r="BY5" s="51">
        <v>44927</v>
      </c>
      <c r="BZ5" s="51">
        <v>44958</v>
      </c>
      <c r="CA5" s="51">
        <v>44986</v>
      </c>
      <c r="CB5" s="51">
        <v>45017</v>
      </c>
      <c r="CC5" s="51">
        <v>45047</v>
      </c>
      <c r="CD5" s="51">
        <v>45078</v>
      </c>
      <c r="CE5" s="51">
        <v>45108</v>
      </c>
      <c r="CF5" s="51">
        <v>45139</v>
      </c>
      <c r="CG5" s="51">
        <v>45170</v>
      </c>
      <c r="CH5" s="51">
        <v>45200</v>
      </c>
      <c r="CI5" s="51">
        <v>45231</v>
      </c>
      <c r="CJ5" s="51">
        <v>45261</v>
      </c>
      <c r="CK5" s="51"/>
      <c r="CL5" s="51"/>
      <c r="CM5" s="51"/>
      <c r="CN5" s="51"/>
      <c r="CO5" s="51"/>
      <c r="CP5" s="51"/>
      <c r="CQ5" s="51"/>
      <c r="CR5" s="51"/>
      <c r="CS5" s="46"/>
      <c r="CT5" s="46"/>
      <c r="CU5" s="46"/>
      <c r="CV5" s="51">
        <v>43101</v>
      </c>
      <c r="CW5" s="51">
        <v>43132</v>
      </c>
      <c r="CX5" s="51">
        <v>43160</v>
      </c>
      <c r="CY5" s="52">
        <v>43191</v>
      </c>
      <c r="CZ5" s="52">
        <v>43221</v>
      </c>
      <c r="DA5" s="52">
        <v>43252</v>
      </c>
      <c r="DB5" s="52">
        <v>43282</v>
      </c>
      <c r="DC5" s="52">
        <v>43313</v>
      </c>
      <c r="DD5" s="52">
        <v>43344</v>
      </c>
      <c r="DE5" s="52">
        <v>43374</v>
      </c>
      <c r="DF5" s="52">
        <v>43405</v>
      </c>
      <c r="DG5" s="52">
        <v>43435</v>
      </c>
      <c r="DH5" s="52">
        <v>43466</v>
      </c>
      <c r="DI5" s="52">
        <v>43497</v>
      </c>
      <c r="DJ5" s="52">
        <v>43525</v>
      </c>
      <c r="DK5" s="52">
        <v>43556</v>
      </c>
      <c r="DL5" s="52">
        <v>43586</v>
      </c>
      <c r="DM5" s="52">
        <v>43617</v>
      </c>
      <c r="DN5" s="52">
        <v>43647</v>
      </c>
      <c r="DO5" s="52">
        <v>43678</v>
      </c>
      <c r="DP5" s="52">
        <v>43709</v>
      </c>
      <c r="DQ5" s="52">
        <v>43739</v>
      </c>
      <c r="DR5" s="52">
        <v>43770</v>
      </c>
      <c r="DS5" s="52">
        <v>43800</v>
      </c>
      <c r="DT5" s="52">
        <v>43831</v>
      </c>
      <c r="DU5" s="52">
        <v>43862</v>
      </c>
      <c r="DV5" s="52">
        <v>43891</v>
      </c>
      <c r="DW5" s="52">
        <v>43922</v>
      </c>
      <c r="DX5" s="52">
        <v>43952</v>
      </c>
      <c r="DY5" s="52">
        <v>43983</v>
      </c>
      <c r="DZ5" s="52">
        <v>44013</v>
      </c>
      <c r="EA5" s="52">
        <v>44217</v>
      </c>
      <c r="EB5" s="52">
        <v>44228</v>
      </c>
      <c r="EC5" s="52">
        <v>44256</v>
      </c>
      <c r="ED5" s="52">
        <v>44287</v>
      </c>
      <c r="EE5" s="52">
        <v>44317</v>
      </c>
      <c r="EF5" s="52">
        <v>44348</v>
      </c>
      <c r="EG5" s="52">
        <v>44378</v>
      </c>
      <c r="EH5" s="52">
        <v>44409</v>
      </c>
      <c r="EI5" s="52">
        <v>44440</v>
      </c>
      <c r="EJ5" s="52">
        <v>44470</v>
      </c>
      <c r="EK5" s="52">
        <v>44501</v>
      </c>
      <c r="EL5" s="52">
        <v>44531</v>
      </c>
      <c r="EM5" s="52">
        <v>44562</v>
      </c>
      <c r="EN5" s="52">
        <v>44593</v>
      </c>
      <c r="EO5" s="52">
        <v>44621</v>
      </c>
      <c r="EP5" s="52">
        <v>44652</v>
      </c>
      <c r="EQ5" s="52">
        <v>44682</v>
      </c>
      <c r="ER5" s="52">
        <v>44713</v>
      </c>
      <c r="ES5" s="52">
        <v>44743</v>
      </c>
      <c r="ET5" s="52">
        <v>44774</v>
      </c>
      <c r="EU5" s="52">
        <v>44805</v>
      </c>
      <c r="EV5" s="52">
        <v>44835</v>
      </c>
      <c r="EW5" s="52">
        <v>44866</v>
      </c>
      <c r="EX5" s="52">
        <v>44896</v>
      </c>
      <c r="EY5" s="52">
        <v>44927</v>
      </c>
      <c r="EZ5" s="52">
        <v>44958</v>
      </c>
      <c r="FA5" s="52">
        <v>44986</v>
      </c>
      <c r="FB5" s="52">
        <v>45017</v>
      </c>
      <c r="FC5" s="52">
        <v>45047</v>
      </c>
      <c r="FD5" s="52">
        <v>45078</v>
      </c>
      <c r="FE5" s="52">
        <v>45108</v>
      </c>
      <c r="FF5" s="52">
        <v>45139</v>
      </c>
      <c r="FG5" s="52">
        <v>45170</v>
      </c>
      <c r="FH5" s="52">
        <v>45200</v>
      </c>
      <c r="FI5" s="52">
        <v>45231</v>
      </c>
      <c r="FJ5" s="52">
        <v>45261</v>
      </c>
      <c r="FK5" s="30"/>
      <c r="FL5" s="30"/>
      <c r="FM5" s="30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2:205" x14ac:dyDescent="0.25">
      <c r="R6" s="30"/>
      <c r="S6" s="46" t="s">
        <v>12</v>
      </c>
      <c r="T6" s="45"/>
      <c r="U6" s="46" t="s">
        <v>12</v>
      </c>
      <c r="V6" s="53"/>
      <c r="W6" s="53"/>
      <c r="X6" s="53"/>
      <c r="Y6" s="53"/>
      <c r="Z6" s="53"/>
      <c r="AA6" s="53">
        <v>0.26</v>
      </c>
      <c r="AB6" s="53">
        <v>0.25</v>
      </c>
      <c r="AC6" s="53">
        <v>0.24</v>
      </c>
      <c r="AD6" s="53">
        <v>0.3</v>
      </c>
      <c r="AE6" s="53">
        <v>0.47</v>
      </c>
      <c r="AF6" s="53">
        <v>0.5</v>
      </c>
      <c r="AG6" s="54">
        <v>0.38005923000987168</v>
      </c>
      <c r="AH6" s="54">
        <v>0.38210702341137126</v>
      </c>
      <c r="AI6" s="54">
        <v>0.31704980842911878</v>
      </c>
      <c r="AJ6" s="53">
        <v>0.26964285714285713</v>
      </c>
      <c r="AK6" s="54">
        <v>0.24010327022375216</v>
      </c>
      <c r="AL6" s="54">
        <v>0.24109589041095891</v>
      </c>
      <c r="AM6" s="54">
        <v>0.25419240953221534</v>
      </c>
      <c r="AN6" s="54">
        <v>0.24022346368715083</v>
      </c>
      <c r="AO6" s="54">
        <v>0.24225122349102773</v>
      </c>
      <c r="AP6" s="54">
        <v>0.44651619234543671</v>
      </c>
      <c r="AQ6" s="54">
        <v>0.53508030431107356</v>
      </c>
      <c r="AR6" s="54">
        <v>0.46639089968976216</v>
      </c>
      <c r="AS6" s="54">
        <v>0.50701186623516725</v>
      </c>
      <c r="AT6" s="54">
        <v>0.4012409513960703</v>
      </c>
      <c r="AU6" s="54">
        <v>0.40699999999999997</v>
      </c>
      <c r="AV6" s="54">
        <v>0.34146341463414637</v>
      </c>
      <c r="AW6" s="54">
        <v>0.29584352078239606</v>
      </c>
      <c r="AX6" s="54">
        <v>0.29438717067583048</v>
      </c>
      <c r="AY6" s="54">
        <v>0.27085201793721975</v>
      </c>
      <c r="AZ6" s="54">
        <v>0.25821596244131456</v>
      </c>
      <c r="BA6" s="54">
        <v>0.39852398523985239</v>
      </c>
      <c r="BB6" s="54">
        <v>0.40632603406326034</v>
      </c>
      <c r="BC6" s="54">
        <v>0.34575835475578404</v>
      </c>
      <c r="BD6" s="54">
        <v>0.31894736842105265</v>
      </c>
      <c r="BE6" s="54">
        <v>0.31684210526315787</v>
      </c>
      <c r="BF6" s="54">
        <v>0.29860365198711064</v>
      </c>
      <c r="BG6" s="54">
        <v>0.28062678062678065</v>
      </c>
      <c r="BH6" s="54">
        <v>0.28120516499282638</v>
      </c>
      <c r="BI6" s="54">
        <v>0.30659536541889482</v>
      </c>
      <c r="BJ6" s="54">
        <v>0.43328550932568149</v>
      </c>
      <c r="BK6" s="54">
        <v>0.44459833795013848</v>
      </c>
      <c r="BL6" s="54">
        <v>0.37517053206002726</v>
      </c>
      <c r="BM6" s="54">
        <v>0.35883905013192613</v>
      </c>
      <c r="BN6" s="54">
        <v>0.31281407035175879</v>
      </c>
      <c r="BO6" s="54">
        <v>0.30120481927710846</v>
      </c>
      <c r="BP6" s="54">
        <v>0.27904451682953313</v>
      </c>
      <c r="BQ6" s="54">
        <v>0.25226244343891402</v>
      </c>
      <c r="BR6" s="54">
        <v>0.27284105131414266</v>
      </c>
      <c r="BS6" s="54">
        <v>0.27572559366754618</v>
      </c>
      <c r="BT6" s="54">
        <v>0.24083129584352078</v>
      </c>
      <c r="BU6" s="54">
        <v>0.39590854392298436</v>
      </c>
      <c r="BV6" s="54">
        <v>0.46432748538011698</v>
      </c>
      <c r="BW6" s="54">
        <v>0.42515723270440253</v>
      </c>
      <c r="BX6" s="54">
        <v>0.45153061224489793</v>
      </c>
      <c r="BY6" s="54">
        <v>0.44367816091954021</v>
      </c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46"/>
      <c r="CQ6" s="46"/>
      <c r="CR6" s="46"/>
      <c r="CS6" s="46"/>
      <c r="CT6" s="46"/>
      <c r="CU6" s="46" t="s">
        <v>23</v>
      </c>
      <c r="CV6" s="46" t="s">
        <v>23</v>
      </c>
      <c r="CW6" s="53">
        <f>VLOOKUP($B$3,$U$6:$AG$20,2,FALSE)</f>
        <v>0</v>
      </c>
      <c r="CX6" s="53">
        <f>VLOOKUP($B$3,$U$6:$AG$20,3,FALSE)</f>
        <v>0</v>
      </c>
      <c r="CY6" s="55">
        <f>VLOOKUP($B$3,$U$6:$AG$20,4,FALSE)</f>
        <v>0</v>
      </c>
      <c r="CZ6" s="55">
        <f>VLOOKUP($B$3,$U$6:$AG$20,5,FALSE)</f>
        <v>0</v>
      </c>
      <c r="DA6" s="55">
        <f>VLOOKUP($B$3,$U$6:$AG$20,6,FALSE)</f>
        <v>0</v>
      </c>
      <c r="DB6" s="55">
        <f>VLOOKUP($B$3,$U$6:$AG$20,7,FALSE)</f>
        <v>0.28000000000000003</v>
      </c>
      <c r="DC6" s="55">
        <f>VLOOKUP($B$3,$U$6:$AG$20,8,FALSE)</f>
        <v>0.26</v>
      </c>
      <c r="DD6" s="55">
        <f>VLOOKUP($B$3,$U$6:$AG$20,9,FALSE)</f>
        <v>0.25</v>
      </c>
      <c r="DE6" s="55">
        <f>VLOOKUP($B$3,$U$6:$AG$20,10,FALSE)</f>
        <v>0.27</v>
      </c>
      <c r="DF6" s="55">
        <f>VLOOKUP($B$3,$U$6:$AG$20,11,FALSE)</f>
        <v>0.45</v>
      </c>
      <c r="DG6" s="55">
        <f>VLOOKUP($B$3,$U$6:$AG$20,12,FALSE)</f>
        <v>0.42</v>
      </c>
      <c r="DH6" s="55">
        <f>VLOOKUP($B$3,$U$6:$AI$20,13,FALSE)</f>
        <v>0.37339606501283146</v>
      </c>
      <c r="DI6" s="55">
        <f t="shared" ref="DI6:DZ6" si="0">VLOOKUP($B$3,$U$6:$AZ$20,DH3,FALSE)</f>
        <v>0.36144578313253012</v>
      </c>
      <c r="DJ6" s="55">
        <f t="shared" si="0"/>
        <v>0.35057003257328989</v>
      </c>
      <c r="DK6" s="55">
        <f t="shared" si="0"/>
        <v>0.31679237792774911</v>
      </c>
      <c r="DL6" s="55">
        <f t="shared" si="0"/>
        <v>0.29900199600798405</v>
      </c>
      <c r="DM6" s="55">
        <f t="shared" si="0"/>
        <v>0.29309614570097414</v>
      </c>
      <c r="DN6" s="55">
        <f t="shared" si="0"/>
        <v>0.28420523138832998</v>
      </c>
      <c r="DO6" s="55">
        <f t="shared" si="0"/>
        <v>0.28919045390734677</v>
      </c>
      <c r="DP6" s="55">
        <f t="shared" si="0"/>
        <v>0.25677222434185426</v>
      </c>
      <c r="DQ6" s="55">
        <f t="shared" si="0"/>
        <v>0.35513626834381551</v>
      </c>
      <c r="DR6" s="55">
        <f t="shared" si="0"/>
        <v>0.43314366998577525</v>
      </c>
      <c r="DS6" s="55">
        <f t="shared" si="0"/>
        <v>0.4158131913150348</v>
      </c>
      <c r="DT6" s="55">
        <f t="shared" si="0"/>
        <v>0.38087712366653498</v>
      </c>
      <c r="DU6" s="55">
        <f t="shared" si="0"/>
        <v>0.36961285609934258</v>
      </c>
      <c r="DV6" s="55">
        <f t="shared" si="0"/>
        <v>0.3416052733617681</v>
      </c>
      <c r="DW6" s="55">
        <f t="shared" si="0"/>
        <v>0.3391787852865697</v>
      </c>
      <c r="DX6" s="55">
        <f t="shared" si="0"/>
        <v>0.31692307692307692</v>
      </c>
      <c r="DY6" s="55">
        <f t="shared" si="0"/>
        <v>0.29753340184994859</v>
      </c>
      <c r="DZ6" s="55">
        <f t="shared" si="0"/>
        <v>0.2944706386626661</v>
      </c>
      <c r="EA6" s="55">
        <f>VLOOKUP($B$3,$U$6:$BA$20,EA3,FALSE)</f>
        <v>0.32391879964695497</v>
      </c>
      <c r="EB6" s="55">
        <f>VLOOKUP($B$3,$U$6:$BG$20,EB3,FALSE)</f>
        <v>0.30835998172681589</v>
      </c>
      <c r="EC6" s="55">
        <f>VLOOKUP($B$3,$U$6:$BG$20,EC3,FALSE)</f>
        <v>0.26816745655608215</v>
      </c>
      <c r="ED6" s="55">
        <f>VLOOKUP($B$3,$U$6:$BG$20,ED3,FALSE)</f>
        <v>0.26738180373460468</v>
      </c>
      <c r="EE6" s="55">
        <f>VLOOKUP($B$3,$U$6:$BG$20,EE3,FALSE)</f>
        <v>0.25724637681159418</v>
      </c>
      <c r="EF6" s="55">
        <f>VLOOKUP($B$3,$U$6:$BG$20,EF3,FALSE)</f>
        <v>0.25137470542026707</v>
      </c>
      <c r="EG6" s="55">
        <f t="shared" ref="EG6:EL6" si="1">VLOOKUP($B$3,$U$6:$BL$20,EG3,FALSE)</f>
        <v>0.23991853360488799</v>
      </c>
      <c r="EH6" s="55">
        <f t="shared" si="1"/>
        <v>0.23379970544918999</v>
      </c>
      <c r="EI6" s="55">
        <f t="shared" si="1"/>
        <v>0.22874493927125505</v>
      </c>
      <c r="EJ6" s="55">
        <f t="shared" si="1"/>
        <v>0.28286491387126023</v>
      </c>
      <c r="EK6" s="55">
        <f t="shared" si="1"/>
        <v>0.29790866410584721</v>
      </c>
      <c r="EL6" s="55">
        <f t="shared" si="1"/>
        <v>0.25561312607944731</v>
      </c>
      <c r="EM6" s="55">
        <f>VLOOKUP($B$3,$U$6:$BX$20,EM3,FALSE)</f>
        <v>0.24147613317288408</v>
      </c>
      <c r="EN6" s="55">
        <f t="shared" ref="EN6:EX6" si="2">VLOOKUP($B$3,$U$6:$BX$20,EN3,FALSE)</f>
        <v>0.24884015183466893</v>
      </c>
      <c r="EO6" s="55">
        <f t="shared" si="2"/>
        <v>0.21651705565529622</v>
      </c>
      <c r="EP6" s="55">
        <f t="shared" si="2"/>
        <v>0.21020563594821021</v>
      </c>
      <c r="EQ6" s="55">
        <f t="shared" si="2"/>
        <v>0.19672785315243416</v>
      </c>
      <c r="ER6" s="55">
        <f t="shared" si="2"/>
        <v>0.21395737567906395</v>
      </c>
      <c r="ES6" s="55">
        <f t="shared" si="2"/>
        <v>0.18834275772074816</v>
      </c>
      <c r="ET6" s="55">
        <f t="shared" si="2"/>
        <v>0.18691922802001429</v>
      </c>
      <c r="EU6" s="55">
        <f t="shared" si="2"/>
        <v>0.18459191456903126</v>
      </c>
      <c r="EV6" s="55">
        <f t="shared" si="2"/>
        <v>0.28344511118955174</v>
      </c>
      <c r="EW6" s="55">
        <v>0</v>
      </c>
      <c r="EX6" s="55">
        <f t="shared" si="2"/>
        <v>0.25332400279916023</v>
      </c>
      <c r="EY6" s="55">
        <f>VLOOKUP($B$3,$U$6:$CJ$20,EY3,FALSE)</f>
        <v>0.26360424028268553</v>
      </c>
      <c r="EZ6" s="55">
        <f t="shared" ref="EZ6:FJ6" si="3">VLOOKUP($B$3,$U$6:$CJ$20,EZ3,FALSE)</f>
        <v>0</v>
      </c>
      <c r="FA6" s="55">
        <f t="shared" si="3"/>
        <v>0</v>
      </c>
      <c r="FB6" s="55">
        <f t="shared" si="3"/>
        <v>0</v>
      </c>
      <c r="FC6" s="55">
        <f t="shared" si="3"/>
        <v>0</v>
      </c>
      <c r="FD6" s="55">
        <f t="shared" si="3"/>
        <v>0</v>
      </c>
      <c r="FE6" s="55">
        <f t="shared" si="3"/>
        <v>0</v>
      </c>
      <c r="FF6" s="55">
        <f t="shared" si="3"/>
        <v>0</v>
      </c>
      <c r="FG6" s="55">
        <f t="shared" si="3"/>
        <v>0</v>
      </c>
      <c r="FH6" s="55">
        <f t="shared" si="3"/>
        <v>0</v>
      </c>
      <c r="FI6" s="55">
        <f t="shared" si="3"/>
        <v>0</v>
      </c>
      <c r="FJ6" s="55">
        <f t="shared" si="3"/>
        <v>0</v>
      </c>
      <c r="FK6" s="30"/>
      <c r="FL6" s="30"/>
      <c r="FM6" s="30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</row>
    <row r="7" spans="2:205" x14ac:dyDescent="0.25">
      <c r="R7" s="30"/>
      <c r="S7" s="46" t="s">
        <v>9</v>
      </c>
      <c r="T7" s="45"/>
      <c r="U7" s="46" t="s">
        <v>9</v>
      </c>
      <c r="V7" s="53"/>
      <c r="W7" s="53"/>
      <c r="X7" s="53"/>
      <c r="Y7" s="53"/>
      <c r="Z7" s="53"/>
      <c r="AA7" s="53">
        <v>0.24</v>
      </c>
      <c r="AB7" s="53">
        <v>0.26</v>
      </c>
      <c r="AC7" s="53">
        <v>0.22</v>
      </c>
      <c r="AD7" s="53">
        <v>0.22</v>
      </c>
      <c r="AE7" s="53">
        <v>0.4</v>
      </c>
      <c r="AF7" s="53">
        <v>0.38</v>
      </c>
      <c r="AG7" s="54">
        <v>0.32909379968203495</v>
      </c>
      <c r="AH7" s="54">
        <v>0.31556195965417866</v>
      </c>
      <c r="AI7" s="54">
        <v>0.28099173553719009</v>
      </c>
      <c r="AJ7" s="53">
        <v>0.25972006220839816</v>
      </c>
      <c r="AK7" s="54">
        <v>0.27382753403933435</v>
      </c>
      <c r="AL7" s="54">
        <v>0.26812816188870153</v>
      </c>
      <c r="AM7" s="54">
        <v>0.26915520628683692</v>
      </c>
      <c r="AN7" s="54">
        <v>0.26407766990291265</v>
      </c>
      <c r="AO7" s="54">
        <v>0.26798561151079137</v>
      </c>
      <c r="AP7" s="54">
        <v>0.27559055118110237</v>
      </c>
      <c r="AQ7" s="54">
        <v>0.43787878787878787</v>
      </c>
      <c r="AR7" s="54">
        <v>0.41123188405797101</v>
      </c>
      <c r="AS7" s="54">
        <v>0.38235294117647056</v>
      </c>
      <c r="AT7" s="54">
        <v>0.36442786069651739</v>
      </c>
      <c r="AU7" s="54">
        <v>0.36414565826330531</v>
      </c>
      <c r="AV7" s="54">
        <v>0.31454783748361731</v>
      </c>
      <c r="AW7" s="54">
        <v>0.32072072072072072</v>
      </c>
      <c r="AX7" s="54">
        <v>0.31211180124223603</v>
      </c>
      <c r="AY7" s="54">
        <v>0.29629629629629628</v>
      </c>
      <c r="AZ7" s="54">
        <v>0.29160935350756534</v>
      </c>
      <c r="BA7" s="54">
        <v>0.37565445026178013</v>
      </c>
      <c r="BB7" s="54">
        <v>0.40680100755667509</v>
      </c>
      <c r="BC7" s="54">
        <v>0.34981458590852904</v>
      </c>
      <c r="BD7" s="54">
        <v>0.33255813953488372</v>
      </c>
      <c r="BE7" s="54">
        <v>0.34738186462324394</v>
      </c>
      <c r="BF7" s="54">
        <v>0.35257985257985258</v>
      </c>
      <c r="BG7" s="54">
        <v>0.32089552238805968</v>
      </c>
      <c r="BH7" s="54">
        <v>0.34276018099547512</v>
      </c>
      <c r="BI7" s="54">
        <v>0.26137841352405722</v>
      </c>
      <c r="BJ7" s="54">
        <v>0.3793548387096774</v>
      </c>
      <c r="BK7" s="54">
        <v>0.33242506811989103</v>
      </c>
      <c r="BL7" s="54">
        <v>0.33170731707317075</v>
      </c>
      <c r="BM7" s="54">
        <v>0.27713625866050806</v>
      </c>
      <c r="BN7" s="54">
        <v>0.29973118279569894</v>
      </c>
      <c r="BO7" s="54">
        <v>0.29964328180737215</v>
      </c>
      <c r="BP7" s="54">
        <v>0.30861244019138756</v>
      </c>
      <c r="BQ7" s="54">
        <v>0.28915662650602408</v>
      </c>
      <c r="BR7" s="54">
        <v>0.3111612175873732</v>
      </c>
      <c r="BS7" s="54">
        <v>0.25911458333333331</v>
      </c>
      <c r="BT7" s="54">
        <v>0.28820960698689957</v>
      </c>
      <c r="BU7" s="54">
        <v>0.27303754266211605</v>
      </c>
      <c r="BV7" s="54">
        <v>0.38295454545454544</v>
      </c>
      <c r="BW7" s="54">
        <v>0.40823970037453183</v>
      </c>
      <c r="BX7" s="54">
        <v>0.44636251541307026</v>
      </c>
      <c r="BY7" s="54">
        <v>0.42265529841656518</v>
      </c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46"/>
      <c r="CP7" s="46"/>
      <c r="CQ7" s="46"/>
      <c r="CR7" s="46"/>
      <c r="CS7" s="46"/>
      <c r="CT7" s="46"/>
      <c r="CU7" s="46" t="s">
        <v>22</v>
      </c>
      <c r="CV7" s="53">
        <f>VLOOKUP($B$3,$U$25:$AG$39,2,FALSE)</f>
        <v>0</v>
      </c>
      <c r="CW7" s="53">
        <f>VLOOKUP($B$3,$U$25:$AG$39,3,FALSE)</f>
        <v>0</v>
      </c>
      <c r="CX7" s="53">
        <f>VLOOKUP($B$3,$U$25:$AG$39,4,FALSE)</f>
        <v>0</v>
      </c>
      <c r="CY7" s="55">
        <f>VLOOKUP($B$3,$U$25:$AG$39,5,FALSE)</f>
        <v>0</v>
      </c>
      <c r="CZ7" s="55">
        <f>VLOOKUP($B$3,$U$25:$AG$39,6,FALSE)</f>
        <v>0</v>
      </c>
      <c r="DA7" s="55">
        <f>VLOOKUP($B$3,$U$25:$AG$39,7,FALSE)</f>
        <v>0.59</v>
      </c>
      <c r="DB7" s="55">
        <f>VLOOKUP($B$3,$U$25:$AG$39,8,FALSE)</f>
        <v>0.56999999999999995</v>
      </c>
      <c r="DC7" s="55">
        <f>VLOOKUP($B$3,$U$25:$AG$39,9,FALSE)</f>
        <v>0.56000000000000005</v>
      </c>
      <c r="DD7" s="55">
        <f>VLOOKUP($B$3,$U$25:$AG$39,10,FALSE)</f>
        <v>0.6</v>
      </c>
      <c r="DE7" s="55">
        <f>VLOOKUP($B$3,$U$25:$AG$39,11,FALSE)</f>
        <v>0.61</v>
      </c>
      <c r="DF7" s="55">
        <f>VLOOKUP($B$3,$U$25:$AG$39,12,FALSE)</f>
        <v>0.57999999999999996</v>
      </c>
      <c r="DG7" s="55">
        <f>VLOOKUP($B$3,$U$25:$AG$39,13,FALSE)</f>
        <v>0.54571428571428571</v>
      </c>
      <c r="DH7" s="55">
        <f t="shared" ref="DH7:DZ7" si="4">VLOOKUP($B$3,$U$25:$AZ$39,DH3,FALSE)</f>
        <v>0.54741379310344829</v>
      </c>
      <c r="DI7" s="55">
        <f t="shared" si="4"/>
        <v>0.54376657824933683</v>
      </c>
      <c r="DJ7" s="55">
        <f t="shared" si="4"/>
        <v>0.55339805825242716</v>
      </c>
      <c r="DK7" s="55">
        <f t="shared" si="4"/>
        <v>0.49769585253456222</v>
      </c>
      <c r="DL7" s="55">
        <f t="shared" si="4"/>
        <v>0.55216284987277353</v>
      </c>
      <c r="DM7" s="55">
        <f t="shared" si="4"/>
        <v>0.53352769679300294</v>
      </c>
      <c r="DN7" s="55">
        <f t="shared" si="4"/>
        <v>0.54381443298969068</v>
      </c>
      <c r="DO7" s="55">
        <f t="shared" si="4"/>
        <v>0.56049382716049378</v>
      </c>
      <c r="DP7" s="55">
        <f t="shared" si="4"/>
        <v>0.54469273743016755</v>
      </c>
      <c r="DQ7" s="55">
        <f t="shared" si="4"/>
        <v>0.50105263157894742</v>
      </c>
      <c r="DR7" s="55">
        <f t="shared" si="4"/>
        <v>0.54501216545012166</v>
      </c>
      <c r="DS7" s="55">
        <f t="shared" si="4"/>
        <v>0.5113122171945701</v>
      </c>
      <c r="DT7" s="55">
        <f t="shared" si="4"/>
        <v>0.56340956340956339</v>
      </c>
      <c r="DU7" s="55">
        <f t="shared" si="4"/>
        <v>0.49887133182844245</v>
      </c>
      <c r="DV7" s="55">
        <f t="shared" si="4"/>
        <v>0.49</v>
      </c>
      <c r="DW7" s="55">
        <f t="shared" si="4"/>
        <v>0.51660516605166051</v>
      </c>
      <c r="DX7" s="55">
        <f t="shared" si="4"/>
        <v>0.5</v>
      </c>
      <c r="DY7" s="55">
        <f t="shared" si="4"/>
        <v>0.5157384987893463</v>
      </c>
      <c r="DZ7" s="55">
        <f t="shared" si="4"/>
        <v>0.49127906976744184</v>
      </c>
      <c r="EA7" s="55">
        <f>VLOOKUP($B$3,$U$25:$BA$39,EA3,FALSE)</f>
        <v>0.50229357798165142</v>
      </c>
      <c r="EB7" s="55">
        <f>VLOOKUP($B$3,$U$25:$BG$39,EB3,FALSE)</f>
        <v>0.51677852348993292</v>
      </c>
      <c r="EC7" s="55">
        <f>VLOOKUP($B$3,$U$25:$BG$39,EC3,FALSE)</f>
        <v>0.4609375</v>
      </c>
      <c r="ED7" s="55">
        <f>VLOOKUP($B$3,$U$25:$BG$39,ED3,FALSE)</f>
        <v>0.46771037181996084</v>
      </c>
      <c r="EE7" s="55">
        <f>VLOOKUP($B$3,$U$25:$BG$39,EE3,FALSE)</f>
        <v>0.48341232227488151</v>
      </c>
      <c r="EF7" s="55">
        <f>VLOOKUP($B$3,$U$25:$BG$39,EF3,FALSE)</f>
        <v>0.48117154811715479</v>
      </c>
      <c r="EG7" s="55">
        <f t="shared" ref="EG7:EL7" si="5">VLOOKUP($B$3,$U$25:$BL$39,EG3,FALSE)</f>
        <v>0.44391408114558473</v>
      </c>
      <c r="EH7" s="55">
        <f t="shared" si="5"/>
        <v>0.50224215246636772</v>
      </c>
      <c r="EI7" s="55">
        <f t="shared" si="5"/>
        <v>0.48951048951048953</v>
      </c>
      <c r="EJ7" s="55">
        <f t="shared" si="5"/>
        <v>0.48</v>
      </c>
      <c r="EK7" s="55">
        <f t="shared" si="5"/>
        <v>0.47842401500938087</v>
      </c>
      <c r="EL7" s="55">
        <f t="shared" si="5"/>
        <v>0.4567901234567901</v>
      </c>
      <c r="EM7" s="55">
        <f>VLOOKUP($B$3,$U$25:$BX$39,EM3,FALSE)</f>
        <v>0.46678966789667897</v>
      </c>
      <c r="EN7" s="55">
        <f t="shared" ref="EN7:EX7" si="6">VLOOKUP($B$3,$U$25:$BX$39,EN3,FALSE)</f>
        <v>0.45988258317025438</v>
      </c>
      <c r="EO7" s="55">
        <f t="shared" si="6"/>
        <v>0.45333333333333331</v>
      </c>
      <c r="EP7" s="55">
        <f t="shared" si="6"/>
        <v>0.45207956600361665</v>
      </c>
      <c r="EQ7" s="55">
        <f t="shared" si="6"/>
        <v>0.43761996161228406</v>
      </c>
      <c r="ER7" s="55">
        <f t="shared" si="6"/>
        <v>0.43100189035916825</v>
      </c>
      <c r="ES7" s="55">
        <f t="shared" si="6"/>
        <v>0.40042826552462529</v>
      </c>
      <c r="ET7" s="55">
        <f t="shared" si="6"/>
        <v>0.4677716390423573</v>
      </c>
      <c r="EU7" s="55">
        <f t="shared" si="6"/>
        <v>0.40480961923847697</v>
      </c>
      <c r="EV7" s="55">
        <f t="shared" si="6"/>
        <v>0.40677966101694918</v>
      </c>
      <c r="EW7" s="55">
        <f t="shared" si="6"/>
        <v>0.39632107023411373</v>
      </c>
      <c r="EX7" s="55">
        <f t="shared" si="6"/>
        <v>0.37370242214532873</v>
      </c>
      <c r="EY7" s="55">
        <f>VLOOKUP($B$3,$U$25:$CJ$39,EY3,FALSE)</f>
        <v>0.35981308411214952</v>
      </c>
      <c r="EZ7" s="55">
        <f t="shared" ref="EZ7:FJ7" si="7">VLOOKUP($B$3,$U$25:$CJ$39,EZ3,FALSE)</f>
        <v>0</v>
      </c>
      <c r="FA7" s="55">
        <f t="shared" si="7"/>
        <v>0</v>
      </c>
      <c r="FB7" s="55">
        <f t="shared" si="7"/>
        <v>0</v>
      </c>
      <c r="FC7" s="55">
        <f t="shared" si="7"/>
        <v>0</v>
      </c>
      <c r="FD7" s="55">
        <f t="shared" si="7"/>
        <v>0</v>
      </c>
      <c r="FE7" s="55">
        <f t="shared" si="7"/>
        <v>0</v>
      </c>
      <c r="FF7" s="55">
        <f t="shared" si="7"/>
        <v>0</v>
      </c>
      <c r="FG7" s="55">
        <f t="shared" si="7"/>
        <v>0</v>
      </c>
      <c r="FH7" s="55">
        <f t="shared" si="7"/>
        <v>0</v>
      </c>
      <c r="FI7" s="55">
        <f t="shared" si="7"/>
        <v>0</v>
      </c>
      <c r="FJ7" s="55">
        <f t="shared" si="7"/>
        <v>0</v>
      </c>
      <c r="FK7" s="30"/>
      <c r="FL7" s="30"/>
      <c r="FM7" s="30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</row>
    <row r="8" spans="2:205" x14ac:dyDescent="0.25">
      <c r="R8" s="30"/>
      <c r="S8" s="46" t="s">
        <v>11</v>
      </c>
      <c r="T8" s="45"/>
      <c r="U8" s="46" t="s">
        <v>11</v>
      </c>
      <c r="V8" s="53"/>
      <c r="W8" s="53"/>
      <c r="X8" s="53"/>
      <c r="Y8" s="53"/>
      <c r="Z8" s="53"/>
      <c r="AA8" s="53">
        <v>0.14000000000000001</v>
      </c>
      <c r="AB8" s="53">
        <v>0.14000000000000001</v>
      </c>
      <c r="AC8" s="53">
        <v>0.12</v>
      </c>
      <c r="AD8" s="53">
        <v>0.17</v>
      </c>
      <c r="AE8" s="53">
        <v>0.26</v>
      </c>
      <c r="AF8" s="53">
        <v>0.28999999999999998</v>
      </c>
      <c r="AG8" s="54">
        <v>0.22762645914396887</v>
      </c>
      <c r="AH8" s="54">
        <v>0.21417565485362094</v>
      </c>
      <c r="AI8" s="54">
        <v>0.19601328903654486</v>
      </c>
      <c r="AJ8" s="53">
        <v>0.18795888399412627</v>
      </c>
      <c r="AK8" s="54">
        <v>0.1873015873015873</v>
      </c>
      <c r="AL8" s="54">
        <v>0.18932874354561102</v>
      </c>
      <c r="AM8" s="54">
        <v>0.2032520325203252</v>
      </c>
      <c r="AN8" s="54">
        <v>0.18860510805500982</v>
      </c>
      <c r="AO8" s="54">
        <v>0.21973094170403587</v>
      </c>
      <c r="AP8" s="54">
        <v>0.18586387434554974</v>
      </c>
      <c r="AQ8" s="54">
        <v>0.22016460905349794</v>
      </c>
      <c r="AR8" s="54">
        <v>0.18960244648318042</v>
      </c>
      <c r="AS8" s="54">
        <v>0.15957446808510639</v>
      </c>
      <c r="AT8" s="54">
        <v>0.18181818181818182</v>
      </c>
      <c r="AU8" s="54">
        <v>0.20338983050847459</v>
      </c>
      <c r="AV8" s="54">
        <v>0.27142857142857141</v>
      </c>
      <c r="AW8" s="54">
        <v>0</v>
      </c>
      <c r="AX8" s="54">
        <v>0.2</v>
      </c>
      <c r="AY8" s="54">
        <v>0.23076923076923078</v>
      </c>
      <c r="AZ8" s="54">
        <v>0.13636363636363635</v>
      </c>
      <c r="BA8" s="54">
        <v>0</v>
      </c>
      <c r="BB8" s="54">
        <v>0.2</v>
      </c>
      <c r="BC8" s="54">
        <v>0.25</v>
      </c>
      <c r="BD8" s="54">
        <v>0</v>
      </c>
      <c r="BE8" s="54">
        <v>0</v>
      </c>
      <c r="BF8" s="54">
        <v>0</v>
      </c>
      <c r="BG8" s="54">
        <v>1.5625E-2</v>
      </c>
      <c r="BH8" s="54">
        <v>1.9230769230769232E-2</v>
      </c>
      <c r="BI8" s="54">
        <v>0.25925925925925924</v>
      </c>
      <c r="BJ8" s="54">
        <v>0.29213483146067415</v>
      </c>
      <c r="BK8" s="54">
        <v>0.2857142857142857</v>
      </c>
      <c r="BL8" s="54">
        <v>0.34710743801652894</v>
      </c>
      <c r="BM8" s="54">
        <v>0.33812949640287771</v>
      </c>
      <c r="BN8" s="54">
        <v>0.22222222222222221</v>
      </c>
      <c r="BO8" s="54">
        <v>0.20202020202020202</v>
      </c>
      <c r="BP8" s="54">
        <v>0.21052631578947367</v>
      </c>
      <c r="BQ8" s="54">
        <v>0.20398009950248755</v>
      </c>
      <c r="BR8" s="54">
        <v>0.15723270440251572</v>
      </c>
      <c r="BS8" s="54">
        <v>0.12987012987012986</v>
      </c>
      <c r="BT8" s="54">
        <v>0.15811965811965811</v>
      </c>
      <c r="BU8" s="54">
        <v>0.16738197424892703</v>
      </c>
      <c r="BV8" s="54">
        <v>0.26122448979591839</v>
      </c>
      <c r="BW8" s="54">
        <v>0.26530612244897961</v>
      </c>
      <c r="BX8" s="54">
        <v>0.26666666666666666</v>
      </c>
      <c r="BY8" s="54">
        <v>0.24019607843137256</v>
      </c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46"/>
      <c r="CP8" s="46"/>
      <c r="CQ8" s="46"/>
      <c r="CR8" s="46"/>
      <c r="CS8" s="46"/>
      <c r="CT8" s="46"/>
      <c r="CU8" s="46" t="s">
        <v>21</v>
      </c>
      <c r="CV8" s="53">
        <f>VLOOKUP($B$3,$U$44:$AG$58,2,FALSE)</f>
        <v>0</v>
      </c>
      <c r="CW8" s="53">
        <f>VLOOKUP($B$3,$U$44:$AG$58,3,FALSE)</f>
        <v>0</v>
      </c>
      <c r="CX8" s="53">
        <f>VLOOKUP($B$3,$U$44:$AG$58,4,FALSE)</f>
        <v>0</v>
      </c>
      <c r="CY8" s="55">
        <f>VLOOKUP($B$3,$U$44:$AG$58,5,FALSE)</f>
        <v>0</v>
      </c>
      <c r="CZ8" s="55">
        <f>VLOOKUP($B$3,$U$44:$AG$58,6,FALSE)</f>
        <v>0</v>
      </c>
      <c r="DA8" s="55">
        <f>VLOOKUP($B$3,$U$44:$AG$58,7,FALSE)</f>
        <v>0.48</v>
      </c>
      <c r="DB8" s="55">
        <f>VLOOKUP($B$3,$U$44:$AG$58,8,FALSE)</f>
        <v>0.49</v>
      </c>
      <c r="DC8" s="55">
        <f>VLOOKUP($B$3,$U$44:$AG$58,9,FALSE)</f>
        <v>0.5</v>
      </c>
      <c r="DD8" s="55">
        <f>VLOOKUP($B$3,$U$44:$AG$58,10,FALSE)</f>
        <v>0.5</v>
      </c>
      <c r="DE8" s="55">
        <f>VLOOKUP($B$3,$U$44:$AG$58,11,FALSE)</f>
        <v>0.51</v>
      </c>
      <c r="DF8" s="55">
        <f>VLOOKUP($B$3,$U$44:$AG$58,12,FALSE)</f>
        <v>0.46</v>
      </c>
      <c r="DG8" s="55">
        <f>VLOOKUP($B$3,$U$44:$AG$58,13,FALSE)</f>
        <v>0.47269303201506591</v>
      </c>
      <c r="DH8" s="55">
        <f t="shared" ref="DH8:DZ8" si="8">VLOOKUP($B$3,$U$44:$AZ$58,DH3,FALSE)</f>
        <v>0.45522388059701491</v>
      </c>
      <c r="DI8" s="55">
        <f t="shared" si="8"/>
        <v>0.45364238410596025</v>
      </c>
      <c r="DJ8" s="55">
        <f t="shared" si="8"/>
        <v>0.47634069400630913</v>
      </c>
      <c r="DK8" s="55">
        <f t="shared" si="8"/>
        <v>0.49102773246329529</v>
      </c>
      <c r="DL8" s="55">
        <f t="shared" si="8"/>
        <v>0.52086811352253759</v>
      </c>
      <c r="DM8" s="55">
        <f t="shared" si="8"/>
        <v>0.46961325966850831</v>
      </c>
      <c r="DN8" s="55">
        <f t="shared" si="8"/>
        <v>0.50992063492063489</v>
      </c>
      <c r="DO8" s="55">
        <f t="shared" si="8"/>
        <v>0.5415986949429038</v>
      </c>
      <c r="DP8" s="55">
        <f t="shared" si="8"/>
        <v>0.5071942446043165</v>
      </c>
      <c r="DQ8" s="55">
        <f t="shared" si="8"/>
        <v>0.53139356814701377</v>
      </c>
      <c r="DR8" s="55">
        <f t="shared" si="8"/>
        <v>0.50457038391224862</v>
      </c>
      <c r="DS8" s="55">
        <f t="shared" si="8"/>
        <v>0.51077943615257049</v>
      </c>
      <c r="DT8" s="55">
        <f t="shared" si="8"/>
        <v>0.51519756838905773</v>
      </c>
      <c r="DU8" s="55">
        <f t="shared" si="8"/>
        <v>0.52777777777777779</v>
      </c>
      <c r="DV8" s="55">
        <f t="shared" si="8"/>
        <v>0.53583617747440271</v>
      </c>
      <c r="DW8" s="55">
        <f t="shared" si="8"/>
        <v>0.51473922902494329</v>
      </c>
      <c r="DX8" s="55">
        <f t="shared" si="8"/>
        <v>0.48732943469785572</v>
      </c>
      <c r="DY8" s="55">
        <f t="shared" si="8"/>
        <v>0.50338983050847452</v>
      </c>
      <c r="DZ8" s="55">
        <f t="shared" si="8"/>
        <v>0.44578313253012047</v>
      </c>
      <c r="EA8" s="55">
        <f>VLOOKUP($B$3,$U$44:$BA$58,EA3,FALSE)</f>
        <v>0.45421903052064633</v>
      </c>
      <c r="EB8" s="55">
        <f>VLOOKUP($B$3,$U$44:$BG$58,EB3,FALSE)</f>
        <v>0.43140794223826717</v>
      </c>
      <c r="EC8" s="55">
        <f>VLOOKUP($B$3,$U$44:$BG$58,EC3,FALSE)</f>
        <v>0.43504531722054379</v>
      </c>
      <c r="ED8" s="55">
        <f>VLOOKUP($B$3,$U$44:$BG$58,ED3,FALSE)</f>
        <v>0.46841294298921415</v>
      </c>
      <c r="EE8" s="55">
        <f>VLOOKUP($B$3,$U$44:$BG$58,EE3,FALSE)</f>
        <v>0.4628975265017668</v>
      </c>
      <c r="EF8" s="55">
        <f>VLOOKUP($B$3,$U$44:$BG$58,EF3,FALSE)</f>
        <v>0.44897959183673469</v>
      </c>
      <c r="EG8" s="55">
        <f t="shared" ref="EG8:EL8" si="9">VLOOKUP($B$3,$U$44:$BL$58,EG3,FALSE)</f>
        <v>0.48287671232876711</v>
      </c>
      <c r="EH8" s="55">
        <f t="shared" si="9"/>
        <v>0.45245398773006135</v>
      </c>
      <c r="EI8" s="55">
        <f t="shared" si="9"/>
        <v>0.47804878048780486</v>
      </c>
      <c r="EJ8" s="55">
        <f t="shared" si="9"/>
        <v>0.5</v>
      </c>
      <c r="EK8" s="55">
        <f t="shared" si="9"/>
        <v>0.48106060606060608</v>
      </c>
      <c r="EL8" s="55">
        <f t="shared" si="9"/>
        <v>0.49395509499136442</v>
      </c>
      <c r="EM8" s="55">
        <f>VLOOKUP($B$3,$U$44:$BX$58,EM3,FALSE)</f>
        <v>0.4887459807073955</v>
      </c>
      <c r="EN8" s="55">
        <f t="shared" ref="EN8:EX8" si="10">VLOOKUP($B$3,$U$44:$BX$58,EN3,FALSE)</f>
        <v>0.49040139616055844</v>
      </c>
      <c r="EO8" s="55">
        <f t="shared" si="10"/>
        <v>0.45639534883720928</v>
      </c>
      <c r="EP8" s="55">
        <f t="shared" si="10"/>
        <v>0.47919876733436056</v>
      </c>
      <c r="EQ8" s="55">
        <f t="shared" si="10"/>
        <v>0.50819672131147542</v>
      </c>
      <c r="ER8" s="55">
        <f t="shared" si="10"/>
        <v>0.54927302100161546</v>
      </c>
      <c r="ES8" s="55">
        <f t="shared" si="10"/>
        <v>0.47306397306397308</v>
      </c>
      <c r="ET8" s="55">
        <f t="shared" si="10"/>
        <v>0.51546391752577314</v>
      </c>
      <c r="EU8" s="55">
        <f t="shared" si="10"/>
        <v>0.50233281493001558</v>
      </c>
      <c r="EV8" s="55">
        <f t="shared" si="10"/>
        <v>0.50518518518518518</v>
      </c>
      <c r="EW8" s="55">
        <f t="shared" si="10"/>
        <v>0.50733137829912023</v>
      </c>
      <c r="EX8" s="55">
        <f t="shared" si="10"/>
        <v>0.55007052186177718</v>
      </c>
      <c r="EY8" s="55">
        <f>VLOOKUP($B$3,$U$44:$CJ$58,EY3,FALSE)</f>
        <v>0.53721244925575107</v>
      </c>
      <c r="EZ8" s="55">
        <f t="shared" ref="EZ8:FJ8" si="11">VLOOKUP($B$3,$U$44:$CJ$58,EZ3,FALSE)</f>
        <v>0</v>
      </c>
      <c r="FA8" s="55">
        <f t="shared" si="11"/>
        <v>0</v>
      </c>
      <c r="FB8" s="55">
        <f t="shared" si="11"/>
        <v>0</v>
      </c>
      <c r="FC8" s="55">
        <f t="shared" si="11"/>
        <v>0</v>
      </c>
      <c r="FD8" s="55">
        <f t="shared" si="11"/>
        <v>0</v>
      </c>
      <c r="FE8" s="55">
        <f t="shared" si="11"/>
        <v>0</v>
      </c>
      <c r="FF8" s="55">
        <f t="shared" si="11"/>
        <v>0</v>
      </c>
      <c r="FG8" s="55">
        <f t="shared" si="11"/>
        <v>0</v>
      </c>
      <c r="FH8" s="55">
        <f t="shared" si="11"/>
        <v>0</v>
      </c>
      <c r="FI8" s="55">
        <f t="shared" si="11"/>
        <v>0</v>
      </c>
      <c r="FJ8" s="55">
        <f t="shared" si="11"/>
        <v>0</v>
      </c>
      <c r="FK8" s="30"/>
      <c r="FL8" s="30"/>
      <c r="FM8" s="30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</row>
    <row r="9" spans="2:205" x14ac:dyDescent="0.25">
      <c r="R9" s="30"/>
      <c r="S9" s="46" t="s">
        <v>10</v>
      </c>
      <c r="T9" s="45"/>
      <c r="U9" s="46" t="s">
        <v>10</v>
      </c>
      <c r="V9" s="53"/>
      <c r="W9" s="53"/>
      <c r="X9" s="53"/>
      <c r="Y9" s="53"/>
      <c r="Z9" s="53"/>
      <c r="AA9" s="53">
        <v>0.2</v>
      </c>
      <c r="AB9" s="53">
        <v>0.13</v>
      </c>
      <c r="AC9" s="53">
        <v>0.18</v>
      </c>
      <c r="AD9" s="53">
        <v>0.32</v>
      </c>
      <c r="AE9" s="53">
        <v>0.37</v>
      </c>
      <c r="AF9" s="53">
        <v>0.31</v>
      </c>
      <c r="AG9" s="54">
        <v>0.34183673469387754</v>
      </c>
      <c r="AH9" s="54">
        <v>0.28110599078341014</v>
      </c>
      <c r="AI9" s="54">
        <v>0.38222222222222224</v>
      </c>
      <c r="AJ9" s="53">
        <v>0.30733944954128439</v>
      </c>
      <c r="AK9" s="54">
        <v>0.23287671232876711</v>
      </c>
      <c r="AL9" s="54">
        <v>0.31764705882352939</v>
      </c>
      <c r="AM9" s="54">
        <v>0.28971962616822428</v>
      </c>
      <c r="AN9" s="54">
        <v>0.25572519083969464</v>
      </c>
      <c r="AO9" s="54">
        <v>0.2723404255319149</v>
      </c>
      <c r="AP9" s="54">
        <v>0.32882882882882886</v>
      </c>
      <c r="AQ9" s="54">
        <v>0.36</v>
      </c>
      <c r="AR9" s="54">
        <v>0.32804232804232802</v>
      </c>
      <c r="AS9" s="54">
        <v>0.39449541284403672</v>
      </c>
      <c r="AT9" s="54">
        <v>0.38345864661654133</v>
      </c>
      <c r="AU9" s="54">
        <v>0.30985915492957744</v>
      </c>
      <c r="AV9" s="54">
        <v>0.26838235294117646</v>
      </c>
      <c r="AW9" s="54">
        <v>0.26842105263157895</v>
      </c>
      <c r="AX9" s="54">
        <v>0.22406639004149378</v>
      </c>
      <c r="AY9" s="54">
        <v>0.25783972125435539</v>
      </c>
      <c r="AZ9" s="54">
        <v>0.17843866171003717</v>
      </c>
      <c r="BA9" s="54">
        <v>0.29310344827586204</v>
      </c>
      <c r="BB9" s="54">
        <v>0.27710843373493976</v>
      </c>
      <c r="BC9" s="54">
        <v>0.21851851851851853</v>
      </c>
      <c r="BD9" s="54">
        <v>0.23643410852713179</v>
      </c>
      <c r="BE9" s="54">
        <v>0.25886524822695034</v>
      </c>
      <c r="BF9" s="54">
        <v>0.24596774193548387</v>
      </c>
      <c r="BG9" s="54">
        <v>0.23076923076923078</v>
      </c>
      <c r="BH9" s="54">
        <v>0.23591549295774647</v>
      </c>
      <c r="BI9" s="54">
        <v>0.32974910394265233</v>
      </c>
      <c r="BJ9" s="54">
        <v>0.40076335877862596</v>
      </c>
      <c r="BK9" s="54">
        <v>0.32487309644670048</v>
      </c>
      <c r="BL9" s="54">
        <v>0.36630036630036628</v>
      </c>
      <c r="BM9" s="54">
        <v>0.27165354330708663</v>
      </c>
      <c r="BN9" s="54">
        <v>0.32661290322580644</v>
      </c>
      <c r="BO9" s="54">
        <v>0.26643598615916952</v>
      </c>
      <c r="BP9" s="54">
        <v>0.25390625</v>
      </c>
      <c r="BQ9" s="54">
        <v>0.22939068100358423</v>
      </c>
      <c r="BR9" s="54">
        <v>0.28064516129032258</v>
      </c>
      <c r="BS9" s="54">
        <v>0.24015748031496062</v>
      </c>
      <c r="BT9" s="54">
        <v>0.2131782945736434</v>
      </c>
      <c r="BU9" s="54">
        <v>0.28125</v>
      </c>
      <c r="BV9" s="54">
        <v>0.29107981220657275</v>
      </c>
      <c r="BW9" s="54">
        <v>0.22868217054263565</v>
      </c>
      <c r="BX9" s="54">
        <v>0.24901185770750989</v>
      </c>
      <c r="BY9" s="54">
        <v>0.23008849557522124</v>
      </c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46"/>
      <c r="CP9" s="46"/>
      <c r="CQ9" s="46"/>
      <c r="CR9" s="46"/>
      <c r="CS9" s="46"/>
      <c r="CT9" s="46"/>
      <c r="CU9" s="46" t="s">
        <v>20</v>
      </c>
      <c r="CV9" s="53">
        <f>VLOOKUP($B$3,$U$63:$AG$77,2,FALSE)</f>
        <v>0</v>
      </c>
      <c r="CW9" s="53">
        <f>VLOOKUP($B$3,$U$63:$AG$77,3,FALSE)</f>
        <v>0</v>
      </c>
      <c r="CX9" s="53">
        <f>VLOOKUP($B$3,$U$63:$AG$77,4,FALSE)</f>
        <v>0</v>
      </c>
      <c r="CY9" s="55">
        <f>VLOOKUP($B$3,$U$63:$AG$77,5,FALSE)</f>
        <v>0</v>
      </c>
      <c r="CZ9" s="55">
        <f>VLOOKUP($B$3,$U$63:$AG$77,6,FALSE)</f>
        <v>0</v>
      </c>
      <c r="DA9" s="55">
        <f>VLOOKUP($B$3,$U$63:$AG$77,7,FALSE)</f>
        <v>0.47</v>
      </c>
      <c r="DB9" s="55">
        <f>VLOOKUP($B$3,$U$63:$AG$77,8,FALSE)</f>
        <v>0.43</v>
      </c>
      <c r="DC9" s="55">
        <f>VLOOKUP($B$3,$U$63:$AG$77,9,FALSE)</f>
        <v>0.43</v>
      </c>
      <c r="DD9" s="55">
        <f>VLOOKUP($B$3,$U$63:$AG$77,10,FALSE)</f>
        <v>0.44</v>
      </c>
      <c r="DE9" s="55">
        <f>VLOOKUP($B$3,$U$63:$AG$77,11,FALSE)</f>
        <v>0.44</v>
      </c>
      <c r="DF9" s="55">
        <f>VLOOKUP($B$3,$U$63:$AG$77,12,FALSE)</f>
        <v>0.41</v>
      </c>
      <c r="DG9" s="55">
        <f>VLOOKUP($B$3,$U$63:$AG$77,13,FALSE)</f>
        <v>0.47019867549668876</v>
      </c>
      <c r="DH9" s="55">
        <f t="shared" ref="DH9:DZ9" si="12">VLOOKUP($B$3,$U$63:$AZ$77,DH3,FALSE)</f>
        <v>0.43128964059196617</v>
      </c>
      <c r="DI9" s="55">
        <f t="shared" si="12"/>
        <v>0.43416370106761565</v>
      </c>
      <c r="DJ9" s="55">
        <f t="shared" si="12"/>
        <v>0.44333333333333336</v>
      </c>
      <c r="DK9" s="55">
        <f t="shared" si="12"/>
        <v>0.42889137737961924</v>
      </c>
      <c r="DL9" s="55">
        <f t="shared" si="12"/>
        <v>0.43208430913348944</v>
      </c>
      <c r="DM9" s="55">
        <f t="shared" si="12"/>
        <v>0.42162162162162165</v>
      </c>
      <c r="DN9" s="55">
        <f t="shared" si="12"/>
        <v>0.44129032258064516</v>
      </c>
      <c r="DO9" s="55">
        <f t="shared" si="12"/>
        <v>0.41903719912472648</v>
      </c>
      <c r="DP9" s="55">
        <f t="shared" si="12"/>
        <v>0.41813602015113349</v>
      </c>
      <c r="DQ9" s="55">
        <f t="shared" si="12"/>
        <v>0.4452405322415558</v>
      </c>
      <c r="DR9" s="55">
        <f t="shared" si="12"/>
        <v>0.44763092269326682</v>
      </c>
      <c r="DS9" s="55">
        <f t="shared" si="12"/>
        <v>0.42621145374449337</v>
      </c>
      <c r="DT9" s="55">
        <f t="shared" si="12"/>
        <v>0.43407707910750509</v>
      </c>
      <c r="DU9" s="55">
        <f t="shared" si="12"/>
        <v>0.44555555555555554</v>
      </c>
      <c r="DV9" s="55">
        <f t="shared" si="12"/>
        <v>0.4251207729468599</v>
      </c>
      <c r="DW9" s="55">
        <f t="shared" si="12"/>
        <v>0.4281150159744409</v>
      </c>
      <c r="DX9" s="55">
        <f t="shared" si="12"/>
        <v>0.41723666210670313</v>
      </c>
      <c r="DY9" s="55">
        <f t="shared" si="12"/>
        <v>0.43160377358490565</v>
      </c>
      <c r="DZ9" s="55">
        <f t="shared" si="12"/>
        <v>0.41507024265644954</v>
      </c>
      <c r="EA9" s="55">
        <f>VLOOKUP($B$3,$U$63:$BA$77,EA3,FALSE)</f>
        <v>0.42117647058823532</v>
      </c>
      <c r="EB9" s="55">
        <f>VLOOKUP($B$3,$U$63:$BG$77,EB3,FALSE)</f>
        <v>0.4142692750287687</v>
      </c>
      <c r="EC9" s="55">
        <f>VLOOKUP($B$3,$U$63:$BG$77,EC3,FALSE)</f>
        <v>0.40991902834008098</v>
      </c>
      <c r="ED9" s="55">
        <f>VLOOKUP($B$3,$U$63:$BG$77,ED3,FALSE)</f>
        <v>0.41853360488798369</v>
      </c>
      <c r="EE9" s="55">
        <f>VLOOKUP($B$3,$U$63:$BG$77,EE3,FALSE)</f>
        <v>0.41107184923439338</v>
      </c>
      <c r="EF9" s="55">
        <f>VLOOKUP($B$3,$U$63:$BG$77,EF3,FALSE)</f>
        <v>0.41675617615467242</v>
      </c>
      <c r="EG9" s="55">
        <f t="shared" ref="EG9:EL9" si="13">VLOOKUP($B$3,$U$63:$BL$77,EG3,FALSE)</f>
        <v>0.41647597254004576</v>
      </c>
      <c r="EH9" s="55">
        <f t="shared" si="13"/>
        <v>0.42070484581497797</v>
      </c>
      <c r="EI9" s="55">
        <f t="shared" si="13"/>
        <v>0.43937708565072303</v>
      </c>
      <c r="EJ9" s="55">
        <f t="shared" si="13"/>
        <v>0.43</v>
      </c>
      <c r="EK9" s="55">
        <f t="shared" si="13"/>
        <v>0.44790547798066593</v>
      </c>
      <c r="EL9" s="55">
        <f t="shared" si="13"/>
        <v>0.44081172491544535</v>
      </c>
      <c r="EM9" s="55">
        <f>VLOOKUP($B$3,$U$63:$BX$77,EM3,FALSE)</f>
        <v>0.41533864541832671</v>
      </c>
      <c r="EN9" s="55">
        <f t="shared" ref="EN9:EX9" si="14">VLOOKUP($B$3,$U$63:$BX$77,EN3,FALSE)</f>
        <v>0.40634920634920635</v>
      </c>
      <c r="EO9" s="55">
        <f t="shared" si="14"/>
        <v>0.42304147465437786</v>
      </c>
      <c r="EP9" s="55">
        <f t="shared" si="14"/>
        <v>0.45158102766798419</v>
      </c>
      <c r="EQ9" s="55">
        <f t="shared" si="14"/>
        <v>0.44799176107106076</v>
      </c>
      <c r="ER9" s="55">
        <f t="shared" si="14"/>
        <v>0.46499477533960293</v>
      </c>
      <c r="ES9" s="55">
        <f t="shared" si="14"/>
        <v>0.4095022624434389</v>
      </c>
      <c r="ET9" s="55">
        <f t="shared" si="14"/>
        <v>0.46895273401297499</v>
      </c>
      <c r="EU9" s="55">
        <f t="shared" si="14"/>
        <v>0.41036269430051814</v>
      </c>
      <c r="EV9" s="55">
        <f t="shared" si="14"/>
        <v>0.4398230088495575</v>
      </c>
      <c r="EW9" s="55">
        <f t="shared" si="14"/>
        <v>0.41903019213174747</v>
      </c>
      <c r="EX9" s="55">
        <f t="shared" si="14"/>
        <v>0.44293478260869568</v>
      </c>
      <c r="EY9" s="55">
        <f>VLOOKUP($B$3,$U$63:$CJ$77,EY3,FALSE)</f>
        <v>0.42421676545300591</v>
      </c>
      <c r="EZ9" s="55">
        <f t="shared" ref="EZ9:FJ9" si="15">VLOOKUP($B$3,$U$63:$CJ$77,EZ3,FALSE)</f>
        <v>0</v>
      </c>
      <c r="FA9" s="55">
        <f t="shared" si="15"/>
        <v>0</v>
      </c>
      <c r="FB9" s="55">
        <f t="shared" si="15"/>
        <v>0</v>
      </c>
      <c r="FC9" s="55">
        <f t="shared" si="15"/>
        <v>0</v>
      </c>
      <c r="FD9" s="55">
        <f t="shared" si="15"/>
        <v>0</v>
      </c>
      <c r="FE9" s="55">
        <f t="shared" si="15"/>
        <v>0</v>
      </c>
      <c r="FF9" s="55">
        <f t="shared" si="15"/>
        <v>0</v>
      </c>
      <c r="FG9" s="55">
        <f t="shared" si="15"/>
        <v>0</v>
      </c>
      <c r="FH9" s="55">
        <f t="shared" si="15"/>
        <v>0</v>
      </c>
      <c r="FI9" s="55">
        <f t="shared" si="15"/>
        <v>0</v>
      </c>
      <c r="FJ9" s="55">
        <f t="shared" si="15"/>
        <v>0</v>
      </c>
      <c r="FK9" s="30"/>
      <c r="FL9" s="30"/>
      <c r="FM9" s="30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</row>
    <row r="10" spans="2:205" x14ac:dyDescent="0.25">
      <c r="R10" s="30"/>
      <c r="S10" s="46" t="s">
        <v>8</v>
      </c>
      <c r="T10" s="45"/>
      <c r="U10" s="46" t="s">
        <v>8</v>
      </c>
      <c r="V10" s="53"/>
      <c r="W10" s="53"/>
      <c r="X10" s="53"/>
      <c r="Y10" s="53"/>
      <c r="Z10" s="53"/>
      <c r="AA10" s="53">
        <v>0.22</v>
      </c>
      <c r="AB10" s="53">
        <v>0.23</v>
      </c>
      <c r="AC10" s="53">
        <v>0.23</v>
      </c>
      <c r="AD10" s="53">
        <v>0.34</v>
      </c>
      <c r="AE10" s="53">
        <v>0.41</v>
      </c>
      <c r="AF10" s="53">
        <v>0.4</v>
      </c>
      <c r="AG10" s="54">
        <v>0.320863309352518</v>
      </c>
      <c r="AH10" s="54">
        <v>0.31802120141342755</v>
      </c>
      <c r="AI10" s="54">
        <v>0.26816380449141347</v>
      </c>
      <c r="AJ10" s="53">
        <v>0.25945241199478486</v>
      </c>
      <c r="AK10" s="54">
        <v>0.25818639798488663</v>
      </c>
      <c r="AL10" s="54">
        <v>0.26412429378531072</v>
      </c>
      <c r="AM10" s="54">
        <v>0.26738794435857804</v>
      </c>
      <c r="AN10" s="54">
        <v>0.23945783132530121</v>
      </c>
      <c r="AO10" s="54">
        <v>0.24447949526813881</v>
      </c>
      <c r="AP10" s="54">
        <v>0.37701612903225806</v>
      </c>
      <c r="AQ10" s="54">
        <v>0.46019108280254778</v>
      </c>
      <c r="AR10" s="54">
        <v>0.38445807770961143</v>
      </c>
      <c r="AS10" s="54">
        <v>0.40237691001697795</v>
      </c>
      <c r="AT10" s="54">
        <v>0.3292894280762565</v>
      </c>
      <c r="AU10" s="54">
        <v>0.31456953642384106</v>
      </c>
      <c r="AV10" s="54">
        <v>0.28956834532374098</v>
      </c>
      <c r="AW10" s="54">
        <v>0.29875518672199169</v>
      </c>
      <c r="AX10" s="54">
        <v>0.26222222222222225</v>
      </c>
      <c r="AY10" s="54">
        <v>0.27515400410677621</v>
      </c>
      <c r="AZ10" s="54">
        <v>0.27213114754098361</v>
      </c>
      <c r="BA10" s="54">
        <v>0.25569176882661998</v>
      </c>
      <c r="BB10" s="54">
        <v>0.25309734513274335</v>
      </c>
      <c r="BC10" s="54">
        <v>0.20892857142857144</v>
      </c>
      <c r="BD10" s="54">
        <v>0.21249999999999999</v>
      </c>
      <c r="BE10" s="54">
        <v>0.18324607329842932</v>
      </c>
      <c r="BF10" s="54">
        <v>0.18803418803418803</v>
      </c>
      <c r="BG10" s="54">
        <v>0.20217391304347826</v>
      </c>
      <c r="BH10" s="54">
        <v>0.20152091254752852</v>
      </c>
      <c r="BI10" s="54">
        <v>0.22889305816135083</v>
      </c>
      <c r="BJ10" s="54">
        <v>0.3</v>
      </c>
      <c r="BK10" s="54">
        <v>0.33333333333333331</v>
      </c>
      <c r="BL10" s="54">
        <v>0</v>
      </c>
      <c r="BM10" s="54">
        <v>0.2718253968253968</v>
      </c>
      <c r="BN10" s="54">
        <v>0.24364406779661016</v>
      </c>
      <c r="BO10" s="54">
        <v>0.25341130604288498</v>
      </c>
      <c r="BP10" s="54">
        <v>0.25352112676056338</v>
      </c>
      <c r="BQ10" s="54">
        <v>0.21401515151515152</v>
      </c>
      <c r="BR10" s="54">
        <v>0.1875</v>
      </c>
      <c r="BS10" s="54">
        <v>0.22047244094488189</v>
      </c>
      <c r="BT10" s="54">
        <v>0.22625698324022347</v>
      </c>
      <c r="BU10" s="54">
        <v>0.25728155339805825</v>
      </c>
      <c r="BV10" s="54">
        <v>0.31725417439703152</v>
      </c>
      <c r="BW10" s="54">
        <v>0.31691297208538588</v>
      </c>
      <c r="BX10" s="54">
        <v>0.27355072463768115</v>
      </c>
      <c r="BY10" s="54">
        <v>0.25186567164179102</v>
      </c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46"/>
      <c r="CP10" s="46"/>
      <c r="CQ10" s="46"/>
      <c r="CR10" s="46"/>
      <c r="CS10" s="46"/>
      <c r="CT10" s="46"/>
      <c r="CU10" s="46" t="s">
        <v>19</v>
      </c>
      <c r="CV10" s="53">
        <f>VLOOKUP($B$3,$U$82:$AG$96,2,FALSE)</f>
        <v>0</v>
      </c>
      <c r="CW10" s="53">
        <f>VLOOKUP($B$3,$U$82:$AG$96,3,FALSE)</f>
        <v>0</v>
      </c>
      <c r="CX10" s="53">
        <f>VLOOKUP($B$3,$U$82:$AG$96,4,FALSE)</f>
        <v>0</v>
      </c>
      <c r="CY10" s="55">
        <f>VLOOKUP($B$3,$U$82:$AG$96,5,FALSE)</f>
        <v>0</v>
      </c>
      <c r="CZ10" s="55">
        <f>VLOOKUP($B$3,$U$82:$AG$96,6,FALSE)</f>
        <v>0</v>
      </c>
      <c r="DA10" s="55">
        <f>VLOOKUP($B$3,$U$82:$AG$96,7,FALSE)</f>
        <v>0.06</v>
      </c>
      <c r="DB10" s="55">
        <f>VLOOKUP($B$3,$U$82:$AG$96,8,FALSE)</f>
        <v>7.0000000000000007E-2</v>
      </c>
      <c r="DC10" s="55">
        <f>VLOOKUP($B$3,$U$82:$AG$96,9,FALSE)</f>
        <v>7.0000000000000007E-2</v>
      </c>
      <c r="DD10" s="55">
        <f>VLOOKUP($B$3,$U$82:$AG$96,10,FALSE)</f>
        <v>0.09</v>
      </c>
      <c r="DE10" s="55">
        <f>VLOOKUP($B$3,$U$82:$AG$96,11,FALSE)</f>
        <v>0.11</v>
      </c>
      <c r="DF10" s="55">
        <f>VLOOKUP($B$3,$U$82:$AG$96,12,FALSE)</f>
        <v>0.12</v>
      </c>
      <c r="DG10" s="55">
        <f>VLOOKUP($B$3,$U$82:$AG$96,13,FALSE)</f>
        <v>7.8505457598656597E-2</v>
      </c>
      <c r="DH10" s="55">
        <f t="shared" ref="DH10:DZ10" si="16">VLOOKUP($B$3,$U$82:$AZ$96,DH3,FALSE)</f>
        <v>0.10535778496943546</v>
      </c>
      <c r="DI10" s="55">
        <f t="shared" si="16"/>
        <v>0.11778943122226704</v>
      </c>
      <c r="DJ10" s="55">
        <f t="shared" si="16"/>
        <v>0.10102201257861636</v>
      </c>
      <c r="DK10" s="55">
        <f t="shared" si="16"/>
        <v>0.11567311488353731</v>
      </c>
      <c r="DL10" s="55">
        <f t="shared" si="16"/>
        <v>0.1284518828451883</v>
      </c>
      <c r="DM10" s="55">
        <f t="shared" si="16"/>
        <v>0.13901345291479822</v>
      </c>
      <c r="DN10" s="55">
        <f t="shared" si="16"/>
        <v>0.11461716937354989</v>
      </c>
      <c r="DO10" s="55">
        <f t="shared" si="16"/>
        <v>0.13557401812688821</v>
      </c>
      <c r="DP10" s="55">
        <f t="shared" si="16"/>
        <v>0.125879917184265</v>
      </c>
      <c r="DQ10" s="55">
        <f t="shared" si="16"/>
        <v>0.12288732394366197</v>
      </c>
      <c r="DR10" s="55">
        <f t="shared" si="16"/>
        <v>0.12343180898421692</v>
      </c>
      <c r="DS10" s="55">
        <f t="shared" si="16"/>
        <v>5.0801094177413054E-2</v>
      </c>
      <c r="DT10" s="55">
        <f t="shared" si="16"/>
        <v>5.1948051948051951E-2</v>
      </c>
      <c r="DU10" s="55">
        <f t="shared" si="16"/>
        <v>6.013021830716201E-2</v>
      </c>
      <c r="DV10" s="55">
        <f t="shared" si="16"/>
        <v>7.769844603107938E-2</v>
      </c>
      <c r="DW10" s="55">
        <f t="shared" si="16"/>
        <v>9.512341962673089E-2</v>
      </c>
      <c r="DX10" s="55">
        <f t="shared" si="16"/>
        <v>0.11251261352169525</v>
      </c>
      <c r="DY10" s="55">
        <f t="shared" si="16"/>
        <v>0.12103258569614897</v>
      </c>
      <c r="DZ10" s="55">
        <f t="shared" si="16"/>
        <v>0.12691466083150985</v>
      </c>
      <c r="EA10" s="55">
        <f t="shared" ref="EA10:EF10" si="17">VLOOKUP($B$3,$U$82:$BG$96,EA3,FALSE)</f>
        <v>4.7660311958405546E-2</v>
      </c>
      <c r="EB10" s="55">
        <f t="shared" si="17"/>
        <v>5.845323741007194E-2</v>
      </c>
      <c r="EC10" s="55">
        <f t="shared" si="17"/>
        <v>7.4505238649592548E-2</v>
      </c>
      <c r="ED10" s="55">
        <f t="shared" si="17"/>
        <v>7.8301519283209969E-2</v>
      </c>
      <c r="EE10" s="55">
        <f t="shared" si="17"/>
        <v>0.11234953187695051</v>
      </c>
      <c r="EF10" s="55">
        <f t="shared" si="17"/>
        <v>0.1328698339127076</v>
      </c>
      <c r="EG10" s="55">
        <f t="shared" ref="EG10:EL10" si="18">VLOOKUP($B$3,$U$82:$BL$96,EG3,FALSE)</f>
        <v>0.133306645316253</v>
      </c>
      <c r="EH10" s="55">
        <f t="shared" si="18"/>
        <v>0.13038754074610648</v>
      </c>
      <c r="EI10" s="55">
        <f t="shared" si="18"/>
        <v>0.14603174603174604</v>
      </c>
      <c r="EJ10" s="55">
        <f t="shared" si="18"/>
        <v>0.15</v>
      </c>
      <c r="EK10" s="55">
        <f t="shared" si="18"/>
        <v>0.1410041841004184</v>
      </c>
      <c r="EL10" s="55">
        <f t="shared" si="18"/>
        <v>0.13630626840555321</v>
      </c>
      <c r="EM10" s="55">
        <f>VLOOKUP($B$3,$U$82:$BX$96,EM3,FALSE)</f>
        <v>0.14504716981132076</v>
      </c>
      <c r="EN10" s="55">
        <f t="shared" ref="EN10:EX10" si="19">VLOOKUP($B$3,$U$82:$BX$96,EN3,FALSE)</f>
        <v>0.14627111660486197</v>
      </c>
      <c r="EO10" s="55">
        <f t="shared" si="19"/>
        <v>0.13349771046143008</v>
      </c>
      <c r="EP10" s="55">
        <f t="shared" si="19"/>
        <v>0.14719101123595504</v>
      </c>
      <c r="EQ10" s="55">
        <f t="shared" si="19"/>
        <v>0.13581213307240705</v>
      </c>
      <c r="ER10" s="55">
        <f t="shared" si="19"/>
        <v>0.15195071868583163</v>
      </c>
      <c r="ES10" s="55">
        <f t="shared" si="19"/>
        <v>0.1502767134951043</v>
      </c>
      <c r="ET10" s="55">
        <f t="shared" si="19"/>
        <v>0.14690265486725665</v>
      </c>
      <c r="EU10" s="55">
        <f t="shared" si="19"/>
        <v>0.13112283345892992</v>
      </c>
      <c r="EV10" s="55">
        <f t="shared" si="19"/>
        <v>0.13926701570680627</v>
      </c>
      <c r="EW10" s="55">
        <f t="shared" si="19"/>
        <v>0.13539518900343642</v>
      </c>
      <c r="EX10" s="55">
        <f t="shared" si="19"/>
        <v>0.12886418895449808</v>
      </c>
      <c r="EY10" s="55">
        <f>VLOOKUP($B$3,$U$82:$CJ$96,EY3,FALSE)</f>
        <v>0.14360770577933449</v>
      </c>
      <c r="EZ10" s="55">
        <f t="shared" ref="EZ10:FJ10" si="20">VLOOKUP($B$3,$U$82:$CJ$96,EZ3,FALSE)</f>
        <v>0</v>
      </c>
      <c r="FA10" s="55">
        <f t="shared" si="20"/>
        <v>0</v>
      </c>
      <c r="FB10" s="55">
        <f t="shared" si="20"/>
        <v>0</v>
      </c>
      <c r="FC10" s="55">
        <f t="shared" si="20"/>
        <v>0</v>
      </c>
      <c r="FD10" s="55">
        <f t="shared" si="20"/>
        <v>0</v>
      </c>
      <c r="FE10" s="55">
        <f t="shared" si="20"/>
        <v>0</v>
      </c>
      <c r="FF10" s="55">
        <f t="shared" si="20"/>
        <v>0</v>
      </c>
      <c r="FG10" s="55">
        <f t="shared" si="20"/>
        <v>0</v>
      </c>
      <c r="FH10" s="55">
        <f t="shared" si="20"/>
        <v>0</v>
      </c>
      <c r="FI10" s="55">
        <f t="shared" si="20"/>
        <v>0</v>
      </c>
      <c r="FJ10" s="55">
        <f t="shared" si="20"/>
        <v>0</v>
      </c>
      <c r="FK10" s="30"/>
      <c r="FL10" s="30"/>
      <c r="FM10" s="30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</row>
    <row r="11" spans="2:205" x14ac:dyDescent="0.25">
      <c r="R11" s="30"/>
      <c r="S11" s="46" t="s">
        <v>6</v>
      </c>
      <c r="T11" s="45"/>
      <c r="U11" s="46" t="s">
        <v>7</v>
      </c>
      <c r="V11" s="53"/>
      <c r="W11" s="53"/>
      <c r="X11" s="53"/>
      <c r="Y11" s="53"/>
      <c r="Z11" s="53"/>
      <c r="AA11" s="53">
        <v>0.55000000000000004</v>
      </c>
      <c r="AB11" s="53">
        <v>0.53</v>
      </c>
      <c r="AC11" s="53">
        <v>0.44</v>
      </c>
      <c r="AD11" s="53">
        <v>0.43</v>
      </c>
      <c r="AE11" s="53">
        <v>0.49</v>
      </c>
      <c r="AF11" s="53">
        <v>0.54</v>
      </c>
      <c r="AG11" s="54">
        <v>0.43678160919540232</v>
      </c>
      <c r="AH11" s="54">
        <v>0.31216931216931215</v>
      </c>
      <c r="AI11" s="54">
        <v>0.28169014084507044</v>
      </c>
      <c r="AJ11" s="53">
        <v>0.30188679245283018</v>
      </c>
      <c r="AK11" s="54">
        <v>0.28185328185328185</v>
      </c>
      <c r="AL11" s="54">
        <v>0.26162790697674421</v>
      </c>
      <c r="AM11" s="54">
        <v>0.31944444444444442</v>
      </c>
      <c r="AN11" s="54">
        <v>0.45833333333333331</v>
      </c>
      <c r="AO11" s="54">
        <v>0.44117647058823528</v>
      </c>
      <c r="AP11" s="54">
        <v>0.52941176470588236</v>
      </c>
      <c r="AQ11" s="54">
        <v>0.45</v>
      </c>
      <c r="AR11" s="54">
        <v>0.35294117647058826</v>
      </c>
      <c r="AS11" s="54">
        <v>0.41379310344827586</v>
      </c>
      <c r="AT11" s="54">
        <v>0.23076923076923078</v>
      </c>
      <c r="AU11" s="54">
        <v>0.33333333333333331</v>
      </c>
      <c r="AV11" s="54">
        <v>0.44444444444444442</v>
      </c>
      <c r="AW11" s="54">
        <v>0.31818181818181818</v>
      </c>
      <c r="AX11" s="54">
        <v>0.31578947368421051</v>
      </c>
      <c r="AY11" s="54">
        <v>0.44117647058823528</v>
      </c>
      <c r="AZ11" s="54">
        <v>0.44444444444444442</v>
      </c>
      <c r="BA11" s="54">
        <v>0.14285714285714285</v>
      </c>
      <c r="BB11" s="54">
        <v>0</v>
      </c>
      <c r="BC11" s="54">
        <v>0</v>
      </c>
      <c r="BD11" s="54">
        <v>0.2857142857142857</v>
      </c>
      <c r="BE11" s="54">
        <v>0</v>
      </c>
      <c r="BF11" s="54">
        <v>0.125</v>
      </c>
      <c r="BG11" s="54">
        <v>0</v>
      </c>
      <c r="BH11" s="54">
        <v>0.16666666666666666</v>
      </c>
      <c r="BI11" s="54">
        <v>0.16666666666666666</v>
      </c>
      <c r="BJ11" s="54">
        <v>0</v>
      </c>
      <c r="BK11" s="54">
        <v>0.29571106094808125</v>
      </c>
      <c r="BL11" s="54">
        <v>0.29078014184397161</v>
      </c>
      <c r="BM11" s="54">
        <v>0</v>
      </c>
      <c r="BN11" s="54">
        <v>0.33333333333333331</v>
      </c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46"/>
      <c r="CP11" s="46"/>
      <c r="CQ11" s="46"/>
      <c r="CR11" s="46"/>
      <c r="CS11" s="46"/>
      <c r="CT11" s="46"/>
      <c r="CU11" s="46" t="s">
        <v>18</v>
      </c>
      <c r="CV11" s="53">
        <f>VLOOKUP($B$3,$U$101:$AG$115,2,FALSE)</f>
        <v>0</v>
      </c>
      <c r="CW11" s="53">
        <f>VLOOKUP($B$3,$U$101:$AG$115,3,FALSE)</f>
        <v>0</v>
      </c>
      <c r="CX11" s="53">
        <f>VLOOKUP($B$3,$U$101:$AG$115,4,FALSE)</f>
        <v>0</v>
      </c>
      <c r="CY11" s="55">
        <f>VLOOKUP($B$3,$U$101:$AG$115,5,FALSE)</f>
        <v>0</v>
      </c>
      <c r="CZ11" s="55">
        <f>VLOOKUP($B$3,$U$101:$AG$115,6,FALSE)</f>
        <v>0</v>
      </c>
      <c r="DA11" s="55">
        <f>VLOOKUP($B$3,$U$101:$AG$115,7,FALSE)</f>
        <v>0.28000000000000003</v>
      </c>
      <c r="DB11" s="55">
        <f>VLOOKUP($B$3,$U$101:$AG$115,8,FALSE)</f>
        <v>0.3</v>
      </c>
      <c r="DC11" s="55">
        <f>VLOOKUP($B$3,$U$101:$AG$115,9,FALSE)</f>
        <v>0.36</v>
      </c>
      <c r="DD11" s="55">
        <f>VLOOKUP($B$3,$U$101:$AG$115,10,FALSE)</f>
        <v>0.43</v>
      </c>
      <c r="DE11" s="55">
        <f>VLOOKUP($B$3,$U$101:$AG$115,11,FALSE)</f>
        <v>0.39</v>
      </c>
      <c r="DF11" s="55">
        <f>VLOOKUP($B$3,$U$101:$AG$115,12,FALSE)</f>
        <v>0.56999999999999995</v>
      </c>
      <c r="DG11" s="55">
        <f>VLOOKUP($B$3,$U$101:$AG$115,13,FALSE)</f>
        <v>0.28999999999999998</v>
      </c>
      <c r="DH11" s="55">
        <f t="shared" ref="DH11:DZ11" si="21">VLOOKUP($B$3,$U$101:$AZ$115,DH3,FALSE)</f>
        <v>0.5714285714285714</v>
      </c>
      <c r="DI11" s="55">
        <f t="shared" si="21"/>
        <v>0.28999999999999998</v>
      </c>
      <c r="DJ11" s="55">
        <f t="shared" si="21"/>
        <v>0.28999999999999998</v>
      </c>
      <c r="DK11" s="55">
        <f t="shared" si="21"/>
        <v>0</v>
      </c>
      <c r="DL11" s="55">
        <f t="shared" si="21"/>
        <v>0.5</v>
      </c>
      <c r="DM11" s="55">
        <f t="shared" si="21"/>
        <v>0.2</v>
      </c>
      <c r="DN11" s="55">
        <f t="shared" si="21"/>
        <v>0</v>
      </c>
      <c r="DO11" s="55">
        <f t="shared" si="21"/>
        <v>0.42857142857142855</v>
      </c>
      <c r="DP11" s="55">
        <f t="shared" si="21"/>
        <v>0.6</v>
      </c>
      <c r="DQ11" s="55">
        <f t="shared" si="21"/>
        <v>0.6</v>
      </c>
      <c r="DR11" s="55">
        <f t="shared" si="21"/>
        <v>0.5714285714285714</v>
      </c>
      <c r="DS11" s="55">
        <f t="shared" si="21"/>
        <v>0</v>
      </c>
      <c r="DT11" s="55">
        <f t="shared" si="21"/>
        <v>0.70454545454545459</v>
      </c>
      <c r="DU11" s="55">
        <f t="shared" si="21"/>
        <v>0.75</v>
      </c>
      <c r="DV11" s="55">
        <f t="shared" si="21"/>
        <v>0.75</v>
      </c>
      <c r="DW11" s="55">
        <f t="shared" si="21"/>
        <v>0.75</v>
      </c>
      <c r="DX11" s="55">
        <f t="shared" si="21"/>
        <v>0.625</v>
      </c>
      <c r="DY11" s="55">
        <f t="shared" si="21"/>
        <v>0.3</v>
      </c>
      <c r="DZ11" s="55">
        <f t="shared" si="21"/>
        <v>0.2</v>
      </c>
      <c r="EA11" s="55">
        <f t="shared" ref="EA11:EF11" si="22">VLOOKUP($B$3,$U$101:$BG$115,EA3,FALSE)</f>
        <v>0.56953642384105962</v>
      </c>
      <c r="EB11" s="55">
        <f t="shared" si="22"/>
        <v>0.41935483870967744</v>
      </c>
      <c r="EC11" s="55">
        <f t="shared" si="22"/>
        <v>0.40740740740740738</v>
      </c>
      <c r="ED11" s="55">
        <f t="shared" si="22"/>
        <v>0.37864077669902912</v>
      </c>
      <c r="EE11" s="55">
        <f t="shared" si="22"/>
        <v>0.17307692307692307</v>
      </c>
      <c r="EF11" s="55">
        <f t="shared" si="22"/>
        <v>0.25</v>
      </c>
      <c r="EG11" s="55">
        <f t="shared" ref="EG11:EL11" si="23">VLOOKUP($B$3,$U$101:$BL$115,EG3,FALSE)</f>
        <v>0.20754716981132076</v>
      </c>
      <c r="EH11" s="55">
        <f t="shared" si="23"/>
        <v>0.39669421487603307</v>
      </c>
      <c r="EI11" s="55">
        <f t="shared" si="23"/>
        <v>0.28813559322033899</v>
      </c>
      <c r="EJ11" s="55">
        <f t="shared" si="23"/>
        <v>0.26</v>
      </c>
      <c r="EK11" s="55">
        <f t="shared" si="23"/>
        <v>0.30357142857142855</v>
      </c>
      <c r="EL11" s="55">
        <f t="shared" si="23"/>
        <v>0.46511627906976744</v>
      </c>
      <c r="EM11" s="55">
        <f>VLOOKUP($B$3,$U$101:$BX$115,EM3,FALSE)</f>
        <v>0.42391304347826086</v>
      </c>
      <c r="EN11" s="55">
        <f t="shared" ref="EN11:EX11" si="24">VLOOKUP($B$3,$U$101:$BX$115,EN3,FALSE)</f>
        <v>0.30232558139534882</v>
      </c>
      <c r="EO11" s="55">
        <f t="shared" si="24"/>
        <v>0.43209876543209874</v>
      </c>
      <c r="EP11" s="55">
        <f t="shared" si="24"/>
        <v>0.47368421052631576</v>
      </c>
      <c r="EQ11" s="55">
        <f t="shared" si="24"/>
        <v>0.5</v>
      </c>
      <c r="ER11" s="55">
        <f t="shared" si="24"/>
        <v>0.35714285714285715</v>
      </c>
      <c r="ES11" s="55">
        <f t="shared" si="24"/>
        <v>0.5</v>
      </c>
      <c r="ET11" s="55">
        <f t="shared" si="24"/>
        <v>0.5092592592592593</v>
      </c>
      <c r="EU11" s="55">
        <f t="shared" si="24"/>
        <v>0.58974358974358976</v>
      </c>
      <c r="EV11" s="55">
        <f t="shared" si="24"/>
        <v>0.57723577235772361</v>
      </c>
      <c r="EW11" s="55">
        <f t="shared" si="24"/>
        <v>0.4</v>
      </c>
      <c r="EX11" s="55">
        <f t="shared" si="24"/>
        <v>0.55102040816326525</v>
      </c>
      <c r="EY11" s="55">
        <f>VLOOKUP($B$3,$U$101:$CJ$115,EY3,FALSE)</f>
        <v>0.44680851063829785</v>
      </c>
      <c r="EZ11" s="55">
        <f t="shared" ref="EZ11:FJ11" si="25">VLOOKUP($B$3,$U$101:$CJ$115,EZ3,FALSE)</f>
        <v>0</v>
      </c>
      <c r="FA11" s="55">
        <f t="shared" si="25"/>
        <v>0</v>
      </c>
      <c r="FB11" s="55">
        <f t="shared" si="25"/>
        <v>0</v>
      </c>
      <c r="FC11" s="55">
        <f t="shared" si="25"/>
        <v>0</v>
      </c>
      <c r="FD11" s="55">
        <f t="shared" si="25"/>
        <v>0</v>
      </c>
      <c r="FE11" s="55">
        <f t="shared" si="25"/>
        <v>0</v>
      </c>
      <c r="FF11" s="55">
        <f t="shared" si="25"/>
        <v>0</v>
      </c>
      <c r="FG11" s="55">
        <f t="shared" si="25"/>
        <v>0</v>
      </c>
      <c r="FH11" s="55">
        <f t="shared" si="25"/>
        <v>0</v>
      </c>
      <c r="FI11" s="55">
        <f t="shared" si="25"/>
        <v>0</v>
      </c>
      <c r="FJ11" s="55">
        <f t="shared" si="25"/>
        <v>0</v>
      </c>
      <c r="FK11" s="30"/>
      <c r="FL11" s="30"/>
      <c r="FM11" s="30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</row>
    <row r="12" spans="2:205" x14ac:dyDescent="0.25">
      <c r="R12" s="30"/>
      <c r="S12" s="46" t="s">
        <v>5</v>
      </c>
      <c r="T12" s="45"/>
      <c r="U12" s="46" t="s">
        <v>6</v>
      </c>
      <c r="V12" s="53"/>
      <c r="W12" s="53"/>
      <c r="X12" s="53"/>
      <c r="Y12" s="53"/>
      <c r="Z12" s="53"/>
      <c r="AA12" s="53">
        <v>0.15</v>
      </c>
      <c r="AB12" s="53">
        <v>0.18</v>
      </c>
      <c r="AC12" s="53">
        <v>0.13</v>
      </c>
      <c r="AD12" s="53">
        <v>0.31</v>
      </c>
      <c r="AE12" s="53">
        <v>0.38</v>
      </c>
      <c r="AF12" s="53">
        <v>0.36</v>
      </c>
      <c r="AG12" s="54">
        <v>0.32</v>
      </c>
      <c r="AH12" s="54">
        <v>0.29482071713147412</v>
      </c>
      <c r="AI12" s="54">
        <v>0.25896414342629481</v>
      </c>
      <c r="AJ12" s="53">
        <v>0.2231404958677686</v>
      </c>
      <c r="AK12" s="54">
        <v>0.23664122137404581</v>
      </c>
      <c r="AL12" s="54">
        <v>0.19601328903654486</v>
      </c>
      <c r="AM12" s="54">
        <v>0.19920318725099601</v>
      </c>
      <c r="AN12" s="54">
        <v>0.16342412451361868</v>
      </c>
      <c r="AO12" s="54">
        <v>0.15699658703071673</v>
      </c>
      <c r="AP12" s="54">
        <v>0.16170212765957448</v>
      </c>
      <c r="AQ12" s="54">
        <v>0.25925925925925924</v>
      </c>
      <c r="AR12" s="54">
        <v>0.26291079812206575</v>
      </c>
      <c r="AS12" s="54">
        <v>0.22950819672131148</v>
      </c>
      <c r="AT12" s="54">
        <v>0.2326388888888889</v>
      </c>
      <c r="AU12" s="54">
        <v>0.1744186046511628</v>
      </c>
      <c r="AV12" s="54">
        <v>0.15162454873646208</v>
      </c>
      <c r="AW12" s="54">
        <v>0.15238095238095239</v>
      </c>
      <c r="AX12" s="54">
        <v>0.12844036697247707</v>
      </c>
      <c r="AY12" s="54">
        <v>0.16104868913857678</v>
      </c>
      <c r="AZ12" s="54">
        <v>0.13043478260869565</v>
      </c>
      <c r="BA12" s="54">
        <v>0.24884792626728111</v>
      </c>
      <c r="BB12" s="54">
        <v>0.2874015748031496</v>
      </c>
      <c r="BC12" s="54">
        <v>0.20422535211267606</v>
      </c>
      <c r="BD12" s="54">
        <v>0.23151125401929259</v>
      </c>
      <c r="BE12" s="54">
        <v>0.21090909090909091</v>
      </c>
      <c r="BF12" s="54">
        <v>0.21254355400696864</v>
      </c>
      <c r="BG12" s="54">
        <v>0.18352059925093633</v>
      </c>
      <c r="BH12" s="54">
        <v>0.18596491228070175</v>
      </c>
      <c r="BI12" s="54">
        <v>0.22746781115879827</v>
      </c>
      <c r="BJ12" s="54">
        <v>0.16788321167883211</v>
      </c>
      <c r="BK12" s="54">
        <v>0.12274368231046931</v>
      </c>
      <c r="BL12" s="54">
        <v>0.13620071684587814</v>
      </c>
      <c r="BM12" s="54">
        <v>0.14652014652014653</v>
      </c>
      <c r="BN12" s="54">
        <v>0.12890625</v>
      </c>
      <c r="BO12" s="54">
        <v>0.12355212355212356</v>
      </c>
      <c r="BP12" s="54">
        <v>0.13705583756345177</v>
      </c>
      <c r="BQ12" s="54">
        <v>0.11</v>
      </c>
      <c r="BR12" s="54">
        <v>0.13382899628252787</v>
      </c>
      <c r="BS12" s="54">
        <v>0.1036036036036036</v>
      </c>
      <c r="BT12" s="54">
        <v>0.1166077738515901</v>
      </c>
      <c r="BU12" s="54">
        <v>0.15086206896551724</v>
      </c>
      <c r="BV12" s="54">
        <v>0.15769230769230769</v>
      </c>
      <c r="BW12" s="54">
        <v>0.16867469879518071</v>
      </c>
      <c r="BX12" s="54">
        <v>0.13615023474178403</v>
      </c>
      <c r="BY12" s="54">
        <v>0.17674418604651163</v>
      </c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46"/>
      <c r="CP12" s="46"/>
      <c r="CQ12" s="46"/>
      <c r="CR12" s="46"/>
      <c r="CS12" s="46"/>
      <c r="CT12" s="46"/>
      <c r="CU12" s="46" t="s">
        <v>17</v>
      </c>
      <c r="CV12" s="53">
        <f>VLOOKUP($B$3,$U$120:$AG$134,2,FALSE)</f>
        <v>0</v>
      </c>
      <c r="CW12" s="53">
        <f>VLOOKUP($B$3,$U$120:$AG$134,3,FALSE)</f>
        <v>0</v>
      </c>
      <c r="CX12" s="53">
        <f>VLOOKUP($B$3,$U$120:$AG$134,4,FALSE)</f>
        <v>0</v>
      </c>
      <c r="CY12" s="55">
        <f>VLOOKUP($B$3,$U$120:$AG$134,5,FALSE)</f>
        <v>0</v>
      </c>
      <c r="CZ12" s="55">
        <f>VLOOKUP($B$3,$U$120:$AG$134,6,FALSE)</f>
        <v>0</v>
      </c>
      <c r="DA12" s="55">
        <f>VLOOKUP($B$3,$U$120:$AG$134,7,FALSE)</f>
        <v>1</v>
      </c>
      <c r="DB12" s="55">
        <f>VLOOKUP($B$3,$U$120:$AG$134,8,FALSE)</f>
        <v>1</v>
      </c>
      <c r="DC12" s="55">
        <f>VLOOKUP($B$3,$U$120:$AG$134,9,FALSE)</f>
        <v>1</v>
      </c>
      <c r="DD12" s="55">
        <f>VLOOKUP($B$3,$U$120:$AG$134,10,FALSE)</f>
        <v>0.26</v>
      </c>
      <c r="DE12" s="55">
        <f>VLOOKUP($B$3,$U$120:$AG$134,11,FALSE)</f>
        <v>1</v>
      </c>
      <c r="DF12" s="55">
        <f>VLOOKUP($B$3,$U$120:$AG$134,12,FALSE)</f>
        <v>1</v>
      </c>
      <c r="DG12" s="55">
        <f>VLOOKUP($B$3,$U$120:$AG$134,13,FALSE)</f>
        <v>1</v>
      </c>
      <c r="DH12" s="55">
        <f t="shared" ref="DH12:DZ12" si="26">VLOOKUP($B$3,$U$120:$AZ$134,DH3,FALSE)</f>
        <v>1</v>
      </c>
      <c r="DI12" s="55">
        <f t="shared" si="26"/>
        <v>1</v>
      </c>
      <c r="DJ12" s="55">
        <f t="shared" si="26"/>
        <v>1</v>
      </c>
      <c r="DK12" s="55">
        <f t="shared" si="26"/>
        <v>1</v>
      </c>
      <c r="DL12" s="55">
        <f t="shared" si="26"/>
        <v>1</v>
      </c>
      <c r="DM12" s="55">
        <f t="shared" si="26"/>
        <v>1</v>
      </c>
      <c r="DN12" s="55">
        <f t="shared" si="26"/>
        <v>1</v>
      </c>
      <c r="DO12" s="55">
        <f t="shared" si="26"/>
        <v>1</v>
      </c>
      <c r="DP12" s="55">
        <f t="shared" si="26"/>
        <v>1</v>
      </c>
      <c r="DQ12" s="55">
        <f t="shared" si="26"/>
        <v>1</v>
      </c>
      <c r="DR12" s="55">
        <f t="shared" si="26"/>
        <v>1</v>
      </c>
      <c r="DS12" s="55">
        <f t="shared" si="26"/>
        <v>1</v>
      </c>
      <c r="DT12" s="55">
        <f t="shared" si="26"/>
        <v>1</v>
      </c>
      <c r="DU12" s="55">
        <f t="shared" si="26"/>
        <v>1</v>
      </c>
      <c r="DV12" s="55">
        <f t="shared" si="26"/>
        <v>1</v>
      </c>
      <c r="DW12" s="55">
        <f t="shared" si="26"/>
        <v>1</v>
      </c>
      <c r="DX12" s="55">
        <f t="shared" si="26"/>
        <v>1</v>
      </c>
      <c r="DY12" s="55">
        <f t="shared" si="26"/>
        <v>1</v>
      </c>
      <c r="DZ12" s="55">
        <f t="shared" si="26"/>
        <v>1</v>
      </c>
      <c r="EA12" s="55">
        <f t="shared" ref="EA12:EF12" si="27">VLOOKUP($B$3,$U$120:$BG$134,EA3,FALSE)</f>
        <v>1</v>
      </c>
      <c r="EB12" s="55">
        <f t="shared" si="27"/>
        <v>1</v>
      </c>
      <c r="EC12" s="55">
        <f t="shared" si="27"/>
        <v>1</v>
      </c>
      <c r="ED12" s="55">
        <f t="shared" si="27"/>
        <v>1</v>
      </c>
      <c r="EE12" s="55">
        <f t="shared" si="27"/>
        <v>1</v>
      </c>
      <c r="EF12" s="55">
        <f t="shared" si="27"/>
        <v>1</v>
      </c>
      <c r="EG12" s="55">
        <f t="shared" ref="EG12:EL12" si="28">VLOOKUP($B$3,$U$120:$BL$134,EG3,FALSE)</f>
        <v>1</v>
      </c>
      <c r="EH12" s="55">
        <f t="shared" si="28"/>
        <v>1</v>
      </c>
      <c r="EI12" s="55">
        <f t="shared" si="28"/>
        <v>1</v>
      </c>
      <c r="EJ12" s="55">
        <f t="shared" si="28"/>
        <v>1</v>
      </c>
      <c r="EK12" s="55">
        <f t="shared" si="28"/>
        <v>1</v>
      </c>
      <c r="EL12" s="55">
        <f t="shared" si="28"/>
        <v>1</v>
      </c>
      <c r="EM12" s="55">
        <f>VLOOKUP($B$3,$U$120:$BX$134,EM3,FALSE)</f>
        <v>1</v>
      </c>
      <c r="EN12" s="55">
        <f t="shared" ref="EN12:EX12" si="29">VLOOKUP($B$3,$U$120:$BX$134,EN3,FALSE)</f>
        <v>1</v>
      </c>
      <c r="EO12" s="55">
        <f t="shared" si="29"/>
        <v>1</v>
      </c>
      <c r="EP12" s="55">
        <f t="shared" si="29"/>
        <v>1</v>
      </c>
      <c r="EQ12" s="55">
        <f t="shared" si="29"/>
        <v>1</v>
      </c>
      <c r="ER12" s="55">
        <f t="shared" si="29"/>
        <v>1</v>
      </c>
      <c r="ES12" s="55">
        <f t="shared" si="29"/>
        <v>1</v>
      </c>
      <c r="ET12" s="55">
        <f t="shared" si="29"/>
        <v>1</v>
      </c>
      <c r="EU12" s="55">
        <f t="shared" si="29"/>
        <v>1</v>
      </c>
      <c r="EV12" s="55">
        <f t="shared" si="29"/>
        <v>1</v>
      </c>
      <c r="EW12" s="55">
        <f t="shared" si="29"/>
        <v>1</v>
      </c>
      <c r="EX12" s="55">
        <f t="shared" si="29"/>
        <v>1</v>
      </c>
      <c r="EY12" s="55">
        <f>VLOOKUP($B$3,$U$120:$CJ$134,EY3,FALSE)</f>
        <v>1</v>
      </c>
      <c r="EZ12" s="55">
        <f t="shared" ref="EZ12:FJ12" si="30">VLOOKUP($B$3,$U$120:$CJ$134,EZ3,FALSE)</f>
        <v>0</v>
      </c>
      <c r="FA12" s="55">
        <f t="shared" si="30"/>
        <v>0</v>
      </c>
      <c r="FB12" s="55">
        <f t="shared" si="30"/>
        <v>0</v>
      </c>
      <c r="FC12" s="55">
        <f t="shared" si="30"/>
        <v>0</v>
      </c>
      <c r="FD12" s="55">
        <f t="shared" si="30"/>
        <v>0</v>
      </c>
      <c r="FE12" s="55">
        <f t="shared" si="30"/>
        <v>0</v>
      </c>
      <c r="FF12" s="55">
        <f t="shared" si="30"/>
        <v>0</v>
      </c>
      <c r="FG12" s="55">
        <f t="shared" si="30"/>
        <v>0</v>
      </c>
      <c r="FH12" s="55">
        <f t="shared" si="30"/>
        <v>0</v>
      </c>
      <c r="FI12" s="55">
        <f t="shared" si="30"/>
        <v>0</v>
      </c>
      <c r="FJ12" s="55">
        <f t="shared" si="30"/>
        <v>0</v>
      </c>
      <c r="FK12" s="30"/>
      <c r="FL12" s="30"/>
      <c r="FM12" s="30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</row>
    <row r="13" spans="2:205" x14ac:dyDescent="0.25">
      <c r="R13" s="30"/>
      <c r="S13" s="46" t="s">
        <v>51</v>
      </c>
      <c r="T13" s="45"/>
      <c r="U13" s="46" t="s">
        <v>5</v>
      </c>
      <c r="V13" s="53"/>
      <c r="W13" s="53"/>
      <c r="X13" s="53"/>
      <c r="Y13" s="53"/>
      <c r="Z13" s="53"/>
      <c r="AA13" s="53">
        <v>0.28000000000000003</v>
      </c>
      <c r="AB13" s="53">
        <v>0.26</v>
      </c>
      <c r="AC13" s="53">
        <v>0.25</v>
      </c>
      <c r="AD13" s="53">
        <v>0.27</v>
      </c>
      <c r="AE13" s="53">
        <v>0.45</v>
      </c>
      <c r="AF13" s="53">
        <v>0.42</v>
      </c>
      <c r="AG13" s="54">
        <v>0.37339606501283146</v>
      </c>
      <c r="AH13" s="54">
        <v>0.36144578313253012</v>
      </c>
      <c r="AI13" s="54">
        <v>0.35057003257328989</v>
      </c>
      <c r="AJ13" s="53">
        <v>0.31679237792774911</v>
      </c>
      <c r="AK13" s="54">
        <v>0.29900199600798405</v>
      </c>
      <c r="AL13" s="54">
        <v>0.29309614570097414</v>
      </c>
      <c r="AM13" s="54">
        <v>0.28420523138832998</v>
      </c>
      <c r="AN13" s="54">
        <v>0.28919045390734677</v>
      </c>
      <c r="AO13" s="54">
        <v>0.25677222434185426</v>
      </c>
      <c r="AP13" s="54">
        <v>0.35513626834381551</v>
      </c>
      <c r="AQ13" s="54">
        <v>0.43314366998577525</v>
      </c>
      <c r="AR13" s="54">
        <v>0.4158131913150348</v>
      </c>
      <c r="AS13" s="54">
        <v>0.38087712366653498</v>
      </c>
      <c r="AT13" s="54">
        <v>0.36961285609934258</v>
      </c>
      <c r="AU13" s="54">
        <v>0.3416052733617681</v>
      </c>
      <c r="AV13" s="54">
        <v>0.3391787852865697</v>
      </c>
      <c r="AW13" s="54">
        <v>0.31692307692307692</v>
      </c>
      <c r="AX13" s="54">
        <v>0.29753340184994859</v>
      </c>
      <c r="AY13" s="54">
        <v>0.2944706386626661</v>
      </c>
      <c r="AZ13" s="54">
        <v>0.27087033747779754</v>
      </c>
      <c r="BA13" s="54">
        <v>0.32391879964695497</v>
      </c>
      <c r="BB13" s="54">
        <v>0.30835998172681589</v>
      </c>
      <c r="BC13" s="54">
        <v>0.26816745655608215</v>
      </c>
      <c r="BD13" s="54">
        <v>0.26738180373460468</v>
      </c>
      <c r="BE13" s="54">
        <v>0.25724637681159418</v>
      </c>
      <c r="BF13" s="54">
        <v>0.25137470542026707</v>
      </c>
      <c r="BG13" s="54">
        <v>0.23991853360488799</v>
      </c>
      <c r="BH13" s="54">
        <v>0.23379970544918999</v>
      </c>
      <c r="BI13" s="54">
        <v>0.22874493927125505</v>
      </c>
      <c r="BJ13" s="54">
        <v>0.28286491387126023</v>
      </c>
      <c r="BK13" s="54">
        <v>0.29790866410584721</v>
      </c>
      <c r="BL13" s="54">
        <v>0.25561312607944731</v>
      </c>
      <c r="BM13" s="54">
        <v>0.24147613317288408</v>
      </c>
      <c r="BN13" s="54">
        <v>0.24884015183466893</v>
      </c>
      <c r="BO13" s="54">
        <v>0.21651705565529622</v>
      </c>
      <c r="BP13" s="54">
        <v>0.21020563594821021</v>
      </c>
      <c r="BQ13" s="54">
        <v>0.19672785315243416</v>
      </c>
      <c r="BR13" s="54">
        <v>0.21395737567906395</v>
      </c>
      <c r="BS13" s="54">
        <v>0.18834275772074816</v>
      </c>
      <c r="BT13" s="54">
        <v>0.18691922802001429</v>
      </c>
      <c r="BU13" s="54">
        <v>0.18459191456903126</v>
      </c>
      <c r="BV13" s="54">
        <v>0.28344511118955174</v>
      </c>
      <c r="BW13" s="54">
        <v>0.2705146036161335</v>
      </c>
      <c r="BX13" s="54">
        <v>0.25332400279916023</v>
      </c>
      <c r="BY13" s="54">
        <v>0.26360424028268553</v>
      </c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46"/>
      <c r="CP13" s="46"/>
      <c r="CQ13" s="46"/>
      <c r="CR13" s="46"/>
      <c r="CS13" s="46"/>
      <c r="CT13" s="46"/>
      <c r="CU13" s="46" t="s">
        <v>16</v>
      </c>
      <c r="CV13" s="53">
        <f>VLOOKUP($B$3,$U$139:$AG$153,2,FALSE)</f>
        <v>0</v>
      </c>
      <c r="CW13" s="53">
        <f>VLOOKUP($B$3,$U$139:$AG$153,3,FALSE)</f>
        <v>0</v>
      </c>
      <c r="CX13" s="53">
        <f>VLOOKUP($B$3,$U$139:$AG$153,4,FALSE)</f>
        <v>0</v>
      </c>
      <c r="CY13" s="55">
        <f>VLOOKUP($B$3,$U$139:$AG$153,5,FALSE)</f>
        <v>0</v>
      </c>
      <c r="CZ13" s="55">
        <f>VLOOKUP($B$3,$U$139:$AG$153,6,FALSE)</f>
        <v>0</v>
      </c>
      <c r="DA13" s="55">
        <f>VLOOKUP($B$3,$U$139:$AG$153,7,FALSE)</f>
        <v>0.53</v>
      </c>
      <c r="DB13" s="55">
        <f>VLOOKUP($B$3,$U$139:$AG$153,8,FALSE)</f>
        <v>0.47</v>
      </c>
      <c r="DC13" s="55">
        <f>VLOOKUP($B$3,$U$139:$AG$153,9,FALSE)</f>
        <v>0.38</v>
      </c>
      <c r="DD13" s="55">
        <f>VLOOKUP($B$3,$U$139:$AG$153,10,FALSE)</f>
        <v>0.33</v>
      </c>
      <c r="DE13" s="55">
        <f>VLOOKUP($B$3,$U$139:$AG$153,11,FALSE)</f>
        <v>0.27</v>
      </c>
      <c r="DF13" s="55">
        <f>VLOOKUP($B$3,$U$139:$AG$153,12,FALSE)</f>
        <v>0.21</v>
      </c>
      <c r="DG13" s="55">
        <f>VLOOKUP($B$3,$U$139:$AG$153,13,FALSE)</f>
        <v>0.29026730637422893</v>
      </c>
      <c r="DH13" s="55">
        <f t="shared" ref="DH13:DZ13" si="31">VLOOKUP($B$3,$U$139:$AZ$153,DH3,FALSE)</f>
        <v>0.24669795873812903</v>
      </c>
      <c r="DI13" s="55">
        <f t="shared" si="31"/>
        <v>0.21088806458651538</v>
      </c>
      <c r="DJ13" s="55">
        <f t="shared" si="31"/>
        <v>0.272483378047358</v>
      </c>
      <c r="DK13" s="55">
        <f t="shared" si="31"/>
        <v>0.24188920768042374</v>
      </c>
      <c r="DL13" s="55">
        <f t="shared" si="31"/>
        <v>0.20912052117263843</v>
      </c>
      <c r="DM13" s="55">
        <f t="shared" si="31"/>
        <v>0.21894618834080717</v>
      </c>
      <c r="DN13" s="55">
        <f t="shared" si="31"/>
        <v>0.26734834558823528</v>
      </c>
      <c r="DO13" s="55">
        <f t="shared" si="31"/>
        <v>0.22554890219560877</v>
      </c>
      <c r="DP13" s="55">
        <f t="shared" si="31"/>
        <v>0.22074468085106383</v>
      </c>
      <c r="DQ13" s="55">
        <f t="shared" si="31"/>
        <v>0.24291626870423433</v>
      </c>
      <c r="DR13" s="55">
        <f t="shared" si="31"/>
        <v>0.23258043895163008</v>
      </c>
      <c r="DS13" s="55">
        <f t="shared" si="31"/>
        <v>0.29990714948932218</v>
      </c>
      <c r="DT13" s="55">
        <f t="shared" si="31"/>
        <v>0.2865156418554477</v>
      </c>
      <c r="DU13" s="55">
        <f t="shared" si="31"/>
        <v>0.27243793761935076</v>
      </c>
      <c r="DV13" s="55">
        <f t="shared" si="31"/>
        <v>0.25702393340270552</v>
      </c>
      <c r="DW13" s="55">
        <f t="shared" si="31"/>
        <v>0.24950711938663747</v>
      </c>
      <c r="DX13" s="55">
        <f t="shared" si="31"/>
        <v>0.24109682557742632</v>
      </c>
      <c r="DY13" s="55">
        <f t="shared" si="31"/>
        <v>0.23098913664951401</v>
      </c>
      <c r="DZ13" s="55">
        <f t="shared" si="31"/>
        <v>0.19288061336254109</v>
      </c>
      <c r="EA13" s="55">
        <f t="shared" ref="EA13:EF13" si="32">VLOOKUP($B$3,$U$139:$BG$153,EA3,FALSE)</f>
        <v>0.86067339303933799</v>
      </c>
      <c r="EB13" s="55">
        <f t="shared" si="32"/>
        <v>0.77279521674140506</v>
      </c>
      <c r="EC13" s="55">
        <f t="shared" si="32"/>
        <v>0.62810190801808752</v>
      </c>
      <c r="ED13" s="55">
        <f t="shared" si="32"/>
        <v>0.51681472081218272</v>
      </c>
      <c r="EE13" s="55">
        <f t="shared" si="32"/>
        <v>0.41591797907197969</v>
      </c>
      <c r="EF13" s="55">
        <f t="shared" si="32"/>
        <v>0.29003208777559258</v>
      </c>
      <c r="EG13" s="55">
        <f t="shared" ref="EG13:EL13" si="33">VLOOKUP($B$3,$U$139:$BL$153,EG3,FALSE)</f>
        <v>0.24933372816108973</v>
      </c>
      <c r="EH13" s="55">
        <f t="shared" si="33"/>
        <v>0.21975749600526365</v>
      </c>
      <c r="EI13" s="55">
        <f t="shared" si="33"/>
        <v>0.22413475699558175</v>
      </c>
      <c r="EJ13" s="55">
        <f t="shared" si="33"/>
        <v>0.22</v>
      </c>
      <c r="EK13" s="55">
        <f t="shared" si="33"/>
        <v>0.22390302544580246</v>
      </c>
      <c r="EL13" s="55">
        <f t="shared" si="33"/>
        <v>0.2173476558578456</v>
      </c>
      <c r="EM13" s="55">
        <f>VLOOKUP($B$3,$U$139:$BX$153,EM3,FALSE)</f>
        <v>0.21476510067114093</v>
      </c>
      <c r="EN13" s="55">
        <f t="shared" ref="EN13:EX13" si="34">VLOOKUP($B$3,$U$139:$BX$153,EN3,FALSE)</f>
        <v>0.22310160427807488</v>
      </c>
      <c r="EO13" s="55">
        <f t="shared" si="34"/>
        <v>0.21357665697382933</v>
      </c>
      <c r="EP13" s="55">
        <f t="shared" si="34"/>
        <v>0.22499752205372187</v>
      </c>
      <c r="EQ13" s="55">
        <f t="shared" si="34"/>
        <v>0.23508771929824562</v>
      </c>
      <c r="ER13" s="55">
        <f t="shared" si="34"/>
        <v>0.228924761635042</v>
      </c>
      <c r="ES13" s="55">
        <f t="shared" si="34"/>
        <v>0.22564006377192161</v>
      </c>
      <c r="ET13" s="55">
        <f t="shared" si="34"/>
        <v>0.21543726920652076</v>
      </c>
      <c r="EU13" s="55">
        <f t="shared" si="34"/>
        <v>0.23058317656543939</v>
      </c>
      <c r="EV13" s="55">
        <f t="shared" si="34"/>
        <v>0.20721759177159071</v>
      </c>
      <c r="EW13" s="55">
        <f t="shared" si="34"/>
        <v>0.20108499095840868</v>
      </c>
      <c r="EX13" s="55">
        <f t="shared" si="34"/>
        <v>0.20567185543030952</v>
      </c>
      <c r="EY13" s="55">
        <f>VLOOKUP($B$3,$U$139:$CJ$153,EY3,FALSE)</f>
        <v>0.19596065117088884</v>
      </c>
      <c r="EZ13" s="55">
        <f t="shared" ref="EZ13:FJ13" si="35">VLOOKUP($B$3,$U$139:$CJ$153,EZ3,FALSE)</f>
        <v>0</v>
      </c>
      <c r="FA13" s="55">
        <f t="shared" si="35"/>
        <v>0</v>
      </c>
      <c r="FB13" s="55">
        <f t="shared" si="35"/>
        <v>0</v>
      </c>
      <c r="FC13" s="55">
        <f t="shared" si="35"/>
        <v>0</v>
      </c>
      <c r="FD13" s="55">
        <f t="shared" si="35"/>
        <v>0</v>
      </c>
      <c r="FE13" s="55">
        <f t="shared" si="35"/>
        <v>0</v>
      </c>
      <c r="FF13" s="55">
        <f t="shared" si="35"/>
        <v>0</v>
      </c>
      <c r="FG13" s="55">
        <f t="shared" si="35"/>
        <v>0</v>
      </c>
      <c r="FH13" s="55">
        <f t="shared" si="35"/>
        <v>0</v>
      </c>
      <c r="FI13" s="55">
        <f t="shared" si="35"/>
        <v>0</v>
      </c>
      <c r="FJ13" s="55">
        <f t="shared" si="35"/>
        <v>0</v>
      </c>
      <c r="FK13" s="30"/>
      <c r="FL13" s="30"/>
      <c r="FM13" s="30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</row>
    <row r="14" spans="2:205" x14ac:dyDescent="0.25">
      <c r="R14" s="30"/>
      <c r="S14" s="46" t="s">
        <v>4</v>
      </c>
      <c r="T14" s="45"/>
      <c r="U14" s="46" t="s">
        <v>51</v>
      </c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  <c r="AH14" s="54"/>
      <c r="AI14" s="54"/>
      <c r="AJ14" s="53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>
        <v>0.18867924528301888</v>
      </c>
      <c r="BJ14" s="54">
        <v>0.22790697674418606</v>
      </c>
      <c r="BK14" s="54">
        <v>0.16161616161616163</v>
      </c>
      <c r="BL14" s="54">
        <v>0.18442622950819673</v>
      </c>
      <c r="BM14" s="54">
        <v>0.14619883040935672</v>
      </c>
      <c r="BN14" s="54">
        <v>0.15454545454545454</v>
      </c>
      <c r="BO14" s="54">
        <v>0.14537444933920704</v>
      </c>
      <c r="BP14" s="54">
        <v>0.12156862745098039</v>
      </c>
      <c r="BQ14" s="54">
        <v>0.1471861471861472</v>
      </c>
      <c r="BR14" s="54">
        <v>0.12612612612612611</v>
      </c>
      <c r="BS14" s="54">
        <v>0.13106796116504854</v>
      </c>
      <c r="BT14" s="54">
        <v>0.15702479338842976</v>
      </c>
      <c r="BU14" s="54">
        <v>0.13063063063063063</v>
      </c>
      <c r="BV14" s="54">
        <v>0.16279069767441862</v>
      </c>
      <c r="BW14" s="54">
        <v>0.18421052631578946</v>
      </c>
      <c r="BX14" s="54">
        <v>0.19791666666666666</v>
      </c>
      <c r="BY14" s="54">
        <v>0.21761658031088082</v>
      </c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46"/>
      <c r="CP14" s="46"/>
      <c r="CQ14" s="46"/>
      <c r="CR14" s="46"/>
      <c r="CS14" s="46"/>
      <c r="CT14" s="46"/>
      <c r="CU14" s="46" t="s">
        <v>36</v>
      </c>
      <c r="CV14" s="53">
        <f>VLOOKUP($B$3,$U$158:$AG$172,2,FALSE)</f>
        <v>0</v>
      </c>
      <c r="CW14" s="53">
        <f>VLOOKUP($B$3,$U$158:$AG$172,3,FALSE)</f>
        <v>0</v>
      </c>
      <c r="CX14" s="53">
        <f>VLOOKUP($B$3,$U$158:$AG$172,4,FALSE)</f>
        <v>0</v>
      </c>
      <c r="CY14" s="55">
        <f>VLOOKUP($B$3,$U$158:$AG$172,5,FALSE)</f>
        <v>0</v>
      </c>
      <c r="CZ14" s="55">
        <f>VLOOKUP($B$3,$U$158:$AG$172,6,FALSE)</f>
        <v>0</v>
      </c>
      <c r="DA14" s="55">
        <f>VLOOKUP($B$3,$U$158:$AG$172,7,FALSE)</f>
        <v>1</v>
      </c>
      <c r="DB14" s="55">
        <f>VLOOKUP($B$3,$U$158:$AG$172,8,FALSE)</f>
        <v>1</v>
      </c>
      <c r="DC14" s="55">
        <f>VLOOKUP($B$3,$U$158:$AG$172,9,FALSE)</f>
        <v>0.99</v>
      </c>
      <c r="DD14" s="55">
        <f>VLOOKUP($B$3,$U$158:$AG$172,10,FALSE)</f>
        <v>0.99</v>
      </c>
      <c r="DE14" s="55">
        <f>VLOOKUP($B$3,$U$158:$AG$172,11,FALSE)</f>
        <v>0.99</v>
      </c>
      <c r="DF14" s="55">
        <f>VLOOKUP($B$3,$U$158:$AG$172,12,FALSE)</f>
        <v>0.99</v>
      </c>
      <c r="DG14" s="55">
        <f>VLOOKUP($B$3,$U$158:$AG$172,13,FALSE)</f>
        <v>0.98992443324937029</v>
      </c>
      <c r="DH14" s="55">
        <f t="shared" ref="DH14:DZ14" si="36">VLOOKUP($B$3,$U$158:$AZ$172,DH3,FALSE)</f>
        <v>0.99352750809061485</v>
      </c>
      <c r="DI14" s="55">
        <f t="shared" si="36"/>
        <v>0.97942718838241227</v>
      </c>
      <c r="DJ14" s="55">
        <f t="shared" si="36"/>
        <v>0.99135220125786161</v>
      </c>
      <c r="DK14" s="55">
        <f t="shared" si="36"/>
        <v>0.98855112514804577</v>
      </c>
      <c r="DL14" s="55">
        <f t="shared" si="36"/>
        <v>0.99539748953974894</v>
      </c>
      <c r="DM14" s="55">
        <f t="shared" si="36"/>
        <v>0.96312904833084201</v>
      </c>
      <c r="DN14" s="55">
        <f t="shared" si="36"/>
        <v>0.9675174013921114</v>
      </c>
      <c r="DO14" s="55">
        <f t="shared" si="36"/>
        <v>0.96827794561933533</v>
      </c>
      <c r="DP14" s="55">
        <f t="shared" si="36"/>
        <v>0.98385093167701865</v>
      </c>
      <c r="DQ14" s="55">
        <f t="shared" si="36"/>
        <v>0.98626760563380278</v>
      </c>
      <c r="DR14" s="55">
        <f t="shared" si="36"/>
        <v>0.9862403885066775</v>
      </c>
      <c r="DS14" s="55">
        <f t="shared" si="36"/>
        <v>0.98983978116451743</v>
      </c>
      <c r="DT14" s="55">
        <f t="shared" si="36"/>
        <v>0.97871572871572876</v>
      </c>
      <c r="DU14" s="55">
        <f t="shared" si="36"/>
        <v>0.96553044810417465</v>
      </c>
      <c r="DV14" s="55">
        <f t="shared" si="36"/>
        <v>0.97354052918941625</v>
      </c>
      <c r="DW14" s="55">
        <f t="shared" si="36"/>
        <v>0.97110174593618304</v>
      </c>
      <c r="DX14" s="55">
        <f t="shared" si="36"/>
        <v>0.97174571140262356</v>
      </c>
      <c r="DY14" s="55">
        <f t="shared" si="36"/>
        <v>0.97460854845535339</v>
      </c>
      <c r="DZ14" s="55">
        <f t="shared" si="36"/>
        <v>0.97811816192560175</v>
      </c>
      <c r="EA14" s="55">
        <f t="shared" ref="EA14:EF14" si="37">VLOOKUP($B$3,$U$158:$BG$172,EA3,FALSE)</f>
        <v>0.99220103986135177</v>
      </c>
      <c r="EB14" s="55">
        <f t="shared" si="37"/>
        <v>0.9842625899280576</v>
      </c>
      <c r="EC14" s="55">
        <f t="shared" si="37"/>
        <v>0.98603026775320135</v>
      </c>
      <c r="ED14" s="55">
        <f t="shared" si="37"/>
        <v>0.9828593689131282</v>
      </c>
      <c r="EE14" s="55">
        <f t="shared" si="37"/>
        <v>0.97993758359340166</v>
      </c>
      <c r="EF14" s="55">
        <f t="shared" si="37"/>
        <v>0.97952086553323026</v>
      </c>
      <c r="EG14" s="55">
        <f t="shared" ref="EG14:EL14" si="38">VLOOKUP($B$3,$U$158:$BL$172,EG3,FALSE)</f>
        <v>0.98558269923908692</v>
      </c>
      <c r="EH14" s="55">
        <f t="shared" si="38"/>
        <v>0.98804780876494025</v>
      </c>
      <c r="EI14" s="55">
        <f t="shared" si="38"/>
        <v>0.99164012738853502</v>
      </c>
      <c r="EJ14" s="55">
        <f t="shared" si="38"/>
        <v>0.99024822695035464</v>
      </c>
      <c r="EK14" s="55">
        <f t="shared" si="38"/>
        <v>0.9853556485355649</v>
      </c>
      <c r="EL14" s="55">
        <f t="shared" si="38"/>
        <v>0.98822044594026082</v>
      </c>
      <c r="EM14" s="55">
        <f>VLOOKUP($B$3,$U$158:$BX$172,EM3,FALSE)</f>
        <v>0.98781446540880502</v>
      </c>
      <c r="EN14" s="55">
        <f t="shared" ref="EN14:EX14" si="39">VLOOKUP($B$3,$U$158:$BX$172,EN3,FALSE)</f>
        <v>0.9868149979398434</v>
      </c>
      <c r="EO14" s="55">
        <f t="shared" si="39"/>
        <v>0.99330514446793516</v>
      </c>
      <c r="EP14" s="55">
        <f t="shared" si="39"/>
        <v>0.98764044943820228</v>
      </c>
      <c r="EQ14" s="55">
        <f t="shared" si="39"/>
        <v>0.98708414872798433</v>
      </c>
      <c r="ER14" s="55">
        <f t="shared" si="39"/>
        <v>0.98110882956878853</v>
      </c>
      <c r="ES14" s="55">
        <f t="shared" si="39"/>
        <v>0.99021276595744678</v>
      </c>
      <c r="ET14" s="55">
        <f t="shared" si="39"/>
        <v>0.98584070796460177</v>
      </c>
      <c r="EU14" s="55">
        <f t="shared" si="39"/>
        <v>0.98379804069329313</v>
      </c>
      <c r="EV14" s="55">
        <f t="shared" si="39"/>
        <v>0.99302163293789258</v>
      </c>
      <c r="EW14" s="55">
        <f t="shared" si="39"/>
        <v>0.9934707903780069</v>
      </c>
      <c r="EX14" s="55">
        <f t="shared" si="39"/>
        <v>0.99166377214310519</v>
      </c>
      <c r="EY14" s="55">
        <f>VLOOKUP($B$3,$U$158:$CJ$172,EY3,FALSE)</f>
        <v>0.99334500875656739</v>
      </c>
      <c r="EZ14" s="55">
        <f t="shared" ref="EZ14:FJ14" si="40">VLOOKUP($B$3,$U$158:$CJ$172,EZ3,FALSE)</f>
        <v>0</v>
      </c>
      <c r="FA14" s="55">
        <f t="shared" si="40"/>
        <v>0</v>
      </c>
      <c r="FB14" s="55">
        <f t="shared" si="40"/>
        <v>0</v>
      </c>
      <c r="FC14" s="55">
        <f t="shared" si="40"/>
        <v>0</v>
      </c>
      <c r="FD14" s="55">
        <f t="shared" si="40"/>
        <v>0</v>
      </c>
      <c r="FE14" s="55">
        <f t="shared" si="40"/>
        <v>0</v>
      </c>
      <c r="FF14" s="55">
        <f t="shared" si="40"/>
        <v>0</v>
      </c>
      <c r="FG14" s="55">
        <f t="shared" si="40"/>
        <v>0</v>
      </c>
      <c r="FH14" s="55">
        <f t="shared" si="40"/>
        <v>0</v>
      </c>
      <c r="FI14" s="55">
        <f t="shared" si="40"/>
        <v>0</v>
      </c>
      <c r="FJ14" s="55">
        <f t="shared" si="40"/>
        <v>0</v>
      </c>
      <c r="FK14" s="30"/>
      <c r="FL14" s="30"/>
      <c r="FM14" s="30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</row>
    <row r="15" spans="2:205" x14ac:dyDescent="0.25">
      <c r="R15" s="30"/>
      <c r="S15" s="46" t="s">
        <v>61</v>
      </c>
      <c r="T15" s="45"/>
      <c r="U15" s="46" t="s">
        <v>4</v>
      </c>
      <c r="V15" s="53"/>
      <c r="W15" s="53"/>
      <c r="X15" s="53"/>
      <c r="Y15" s="53"/>
      <c r="Z15" s="53"/>
      <c r="AA15" s="53">
        <v>0.21</v>
      </c>
      <c r="AB15" s="53">
        <v>0.21</v>
      </c>
      <c r="AC15" s="53">
        <v>0.19</v>
      </c>
      <c r="AD15" s="53">
        <v>0.3</v>
      </c>
      <c r="AE15" s="53">
        <v>0.41</v>
      </c>
      <c r="AF15" s="53">
        <v>0.39</v>
      </c>
      <c r="AG15" s="54">
        <v>0.36579841449603623</v>
      </c>
      <c r="AH15" s="54">
        <v>0.36460176991150445</v>
      </c>
      <c r="AI15" s="54">
        <v>0.33173996175908221</v>
      </c>
      <c r="AJ15" s="53">
        <v>0.30449251247920134</v>
      </c>
      <c r="AK15" s="54">
        <v>0.2388888888888889</v>
      </c>
      <c r="AL15" s="54">
        <v>0.22681281618887014</v>
      </c>
      <c r="AM15" s="54">
        <v>0.23251748251748253</v>
      </c>
      <c r="AN15" s="54">
        <v>0.24483043837882548</v>
      </c>
      <c r="AO15" s="54">
        <v>0.22597864768683273</v>
      </c>
      <c r="AP15" s="54">
        <v>0.2691924227318046</v>
      </c>
      <c r="AQ15" s="54">
        <v>0.38255977496483823</v>
      </c>
      <c r="AR15" s="54">
        <v>0.37190082644628097</v>
      </c>
      <c r="AS15" s="54">
        <v>0.39104477611940297</v>
      </c>
      <c r="AT15" s="54">
        <v>0.36832412523020258</v>
      </c>
      <c r="AU15" s="54">
        <v>0.3248987854251012</v>
      </c>
      <c r="AV15" s="54">
        <v>0.31601731601731597</v>
      </c>
      <c r="AW15" s="54">
        <v>0.27486187845303867</v>
      </c>
      <c r="AX15" s="54">
        <v>0.24819277108433735</v>
      </c>
      <c r="AY15" s="54">
        <v>0.25236593059936907</v>
      </c>
      <c r="AZ15" s="54">
        <v>0.23904761904761904</v>
      </c>
      <c r="BA15" s="54">
        <v>0.25047801147227533</v>
      </c>
      <c r="BB15" s="54">
        <v>0.25156669650850494</v>
      </c>
      <c r="BC15" s="54">
        <v>0.24475524475524477</v>
      </c>
      <c r="BD15" s="54">
        <v>0.21355397951142632</v>
      </c>
      <c r="BE15" s="54">
        <v>0.20017559262510976</v>
      </c>
      <c r="BF15" s="54">
        <v>0.1950509461426492</v>
      </c>
      <c r="BG15" s="54">
        <v>0.19832189168573608</v>
      </c>
      <c r="BH15" s="54">
        <v>0.18024513338139869</v>
      </c>
      <c r="BI15" s="54">
        <v>0.24414715719063546</v>
      </c>
      <c r="BJ15" s="54">
        <v>0.31194690265486724</v>
      </c>
      <c r="BK15" s="54">
        <v>0.30375939849624062</v>
      </c>
      <c r="BL15" s="54">
        <v>0.27226647356987688</v>
      </c>
      <c r="BM15" s="54">
        <v>0.27010148321623734</v>
      </c>
      <c r="BN15" s="54">
        <v>0.28036529680365296</v>
      </c>
      <c r="BO15" s="54">
        <v>0.24472243940578578</v>
      </c>
      <c r="BP15" s="54">
        <v>0.22452504317789293</v>
      </c>
      <c r="BQ15" s="54">
        <v>0.23700787401574802</v>
      </c>
      <c r="BR15" s="54">
        <v>0.20268006700167504</v>
      </c>
      <c r="BS15" s="54">
        <v>0.22061482820976491</v>
      </c>
      <c r="BT15" s="54">
        <v>0.18389897395422258</v>
      </c>
      <c r="BU15" s="54">
        <v>0.17391304347826086</v>
      </c>
      <c r="BV15" s="54">
        <v>0.23893805309734514</v>
      </c>
      <c r="BW15" s="54">
        <v>0.25314009661835751</v>
      </c>
      <c r="BX15" s="54">
        <v>0.2376425855513308</v>
      </c>
      <c r="BY15" s="54">
        <v>0.23311748381128586</v>
      </c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46"/>
      <c r="CP15" s="46"/>
      <c r="CQ15" s="46"/>
      <c r="CR15" s="46"/>
      <c r="CS15" s="46"/>
      <c r="CT15" s="46"/>
      <c r="CU15" s="46" t="s">
        <v>14</v>
      </c>
      <c r="CV15" s="53">
        <f>VLOOKUP($B$3,$U$177:$AG$191,2,FALSE)</f>
        <v>0</v>
      </c>
      <c r="CW15" s="53">
        <f>VLOOKUP($B$3,$U$177:$AG$191,3,FALSE)</f>
        <v>0</v>
      </c>
      <c r="CX15" s="53">
        <f>VLOOKUP($B$3,$U$177:$AG$191,4,FALSE)</f>
        <v>0</v>
      </c>
      <c r="CY15" s="55">
        <f>VLOOKUP($B$3,$U$177:$AG$191,5,FALSE)</f>
        <v>0</v>
      </c>
      <c r="CZ15" s="55">
        <f>VLOOKUP($B$3,$U$177:$AG$191,6,FALSE)</f>
        <v>0</v>
      </c>
      <c r="DA15" s="55">
        <f>VLOOKUP($B$3,$U$177:$AG$191,7,FALSE)</f>
        <v>0.55000000000000004</v>
      </c>
      <c r="DB15" s="55">
        <f>VLOOKUP($B$3,$U$177:$AG$191,8,FALSE)</f>
        <v>0.5</v>
      </c>
      <c r="DC15" s="55">
        <f>VLOOKUP($B$3,$U$177:$AG$191,9,FALSE)</f>
        <v>0.53</v>
      </c>
      <c r="DD15" s="55">
        <f>VLOOKUP($B$3,$U$177:$AG$191,10,FALSE)</f>
        <v>0.47</v>
      </c>
      <c r="DE15" s="55">
        <f>VLOOKUP($B$3,$U$177:$AG$191,11,FALSE)</f>
        <v>0.49</v>
      </c>
      <c r="DF15" s="55">
        <f>VLOOKUP($B$3,$U$177:$AG$191,12,FALSE)</f>
        <v>0.53</v>
      </c>
      <c r="DG15" s="55">
        <f>VLOOKUP($B$3,$U$177:$AG$191,13,FALSE)</f>
        <v>0.52066115702479343</v>
      </c>
      <c r="DH15" s="55">
        <f t="shared" ref="DH15:DZ15" si="41">VLOOKUP($B$3,$U$177:$AZ$191,DH3,FALSE)</f>
        <v>0.5</v>
      </c>
      <c r="DI15" s="55">
        <f t="shared" si="41"/>
        <v>0.5446808510638298</v>
      </c>
      <c r="DJ15" s="55">
        <f t="shared" si="41"/>
        <v>0.55555555555555558</v>
      </c>
      <c r="DK15" s="55">
        <f t="shared" si="41"/>
        <v>0.52191235059760954</v>
      </c>
      <c r="DL15" s="55">
        <f t="shared" si="41"/>
        <v>0.54918032786885251</v>
      </c>
      <c r="DM15" s="55">
        <f t="shared" si="41"/>
        <v>0.54867256637168138</v>
      </c>
      <c r="DN15" s="55">
        <f t="shared" si="41"/>
        <v>0.52558139534883719</v>
      </c>
      <c r="DO15" s="55">
        <f t="shared" si="41"/>
        <v>0.52788104089219334</v>
      </c>
      <c r="DP15" s="55">
        <f t="shared" si="41"/>
        <v>0.49603174603174605</v>
      </c>
      <c r="DQ15" s="55">
        <f t="shared" si="41"/>
        <v>0.53020134228187921</v>
      </c>
      <c r="DR15" s="55">
        <f t="shared" si="41"/>
        <v>0.54506437768240346</v>
      </c>
      <c r="DS15" s="55">
        <f t="shared" si="41"/>
        <v>0.49659863945578231</v>
      </c>
      <c r="DT15" s="55">
        <f t="shared" si="41"/>
        <v>0.49538461538461537</v>
      </c>
      <c r="DU15" s="55">
        <f t="shared" si="41"/>
        <v>0.52727272727272723</v>
      </c>
      <c r="DV15" s="55">
        <f t="shared" si="41"/>
        <v>0.47859922178988329</v>
      </c>
      <c r="DW15" s="55">
        <f t="shared" si="41"/>
        <v>0.55111111111111111</v>
      </c>
      <c r="DX15" s="55">
        <f t="shared" si="41"/>
        <v>0.55251141552511418</v>
      </c>
      <c r="DY15" s="55">
        <f t="shared" si="41"/>
        <v>0.51893939393939392</v>
      </c>
      <c r="DZ15" s="55">
        <f t="shared" si="41"/>
        <v>0.57073170731707312</v>
      </c>
      <c r="EA15" s="55">
        <f t="shared" ref="EA15:EF15" si="42">VLOOKUP($B$3,$U$177:$BG$191,EA3,FALSE)</f>
        <v>0.55434782608695654</v>
      </c>
      <c r="EB15" s="55">
        <f t="shared" si="42"/>
        <v>0.47038327526132406</v>
      </c>
      <c r="EC15" s="55">
        <f t="shared" si="42"/>
        <v>0.5161290322580645</v>
      </c>
      <c r="ED15" s="55">
        <f t="shared" si="42"/>
        <v>0.50505050505050508</v>
      </c>
      <c r="EE15" s="55">
        <f t="shared" si="42"/>
        <v>0.55514705882352944</v>
      </c>
      <c r="EF15" s="55">
        <f t="shared" si="42"/>
        <v>0.54982817869415812</v>
      </c>
      <c r="EG15" s="55">
        <f t="shared" ref="EG15:EL15" si="43">VLOOKUP($B$3,$U$177:$BL$191,EG3,FALSE)</f>
        <v>0.55434782608695654</v>
      </c>
      <c r="EH15" s="55">
        <f t="shared" si="43"/>
        <v>0.58909090909090911</v>
      </c>
      <c r="EI15" s="55">
        <f t="shared" si="43"/>
        <v>0.60915492957746475</v>
      </c>
      <c r="EJ15" s="55">
        <f t="shared" si="43"/>
        <v>0.61</v>
      </c>
      <c r="EK15" s="55">
        <f t="shared" si="43"/>
        <v>0.57894736842105265</v>
      </c>
      <c r="EL15" s="55">
        <f t="shared" si="43"/>
        <v>0.53448275862068961</v>
      </c>
      <c r="EM15" s="55">
        <f>VLOOKUP($B$3,$U$177:$BX$191,EM3,FALSE)</f>
        <v>0.57333333333333336</v>
      </c>
      <c r="EN15" s="55">
        <f t="shared" ref="EN15:EX15" si="44">VLOOKUP($B$3,$U$177:$BX$191,EN3,FALSE)</f>
        <v>0.57462686567164178</v>
      </c>
      <c r="EO15" s="55">
        <f t="shared" si="44"/>
        <v>0.54870129870129869</v>
      </c>
      <c r="EP15" s="55">
        <f t="shared" si="44"/>
        <v>0.54882154882154888</v>
      </c>
      <c r="EQ15" s="55">
        <f t="shared" si="44"/>
        <v>0.5357142857142857</v>
      </c>
      <c r="ER15" s="55">
        <f t="shared" si="44"/>
        <v>0.52249134948096887</v>
      </c>
      <c r="ES15" s="55">
        <f t="shared" si="44"/>
        <v>0.55601659751037347</v>
      </c>
      <c r="ET15" s="55">
        <f t="shared" si="44"/>
        <v>0.5</v>
      </c>
      <c r="EU15" s="55">
        <f t="shared" si="44"/>
        <v>0.52307692307692311</v>
      </c>
      <c r="EV15" s="55">
        <f t="shared" si="44"/>
        <v>0.55849056603773584</v>
      </c>
      <c r="EW15" s="55">
        <f t="shared" si="44"/>
        <v>0.5195729537366548</v>
      </c>
      <c r="EX15" s="55">
        <f t="shared" si="44"/>
        <v>0.54</v>
      </c>
      <c r="EY15" s="55">
        <f>VLOOKUP($B$3,$U$177:$CJ$191,EY3,FALSE)</f>
        <v>0.48979591836734693</v>
      </c>
      <c r="EZ15" s="55">
        <f t="shared" ref="EZ15:FJ15" si="45">VLOOKUP($B$3,$U$177:$CJ$191,EZ3,FALSE)</f>
        <v>0</v>
      </c>
      <c r="FA15" s="55">
        <f t="shared" si="45"/>
        <v>0</v>
      </c>
      <c r="FB15" s="55">
        <f t="shared" si="45"/>
        <v>0</v>
      </c>
      <c r="FC15" s="55">
        <f t="shared" si="45"/>
        <v>0</v>
      </c>
      <c r="FD15" s="55">
        <f t="shared" si="45"/>
        <v>0</v>
      </c>
      <c r="FE15" s="55">
        <f t="shared" si="45"/>
        <v>0</v>
      </c>
      <c r="FF15" s="55">
        <f t="shared" si="45"/>
        <v>0</v>
      </c>
      <c r="FG15" s="55">
        <f t="shared" si="45"/>
        <v>0</v>
      </c>
      <c r="FH15" s="55">
        <f t="shared" si="45"/>
        <v>0</v>
      </c>
      <c r="FI15" s="55">
        <f t="shared" si="45"/>
        <v>0</v>
      </c>
      <c r="FJ15" s="55">
        <f t="shared" si="45"/>
        <v>0</v>
      </c>
      <c r="FK15" s="30"/>
      <c r="FL15" s="30"/>
      <c r="FM15" s="30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</row>
    <row r="16" spans="2:205" x14ac:dyDescent="0.25">
      <c r="R16" s="30"/>
      <c r="S16" s="46" t="s">
        <v>38</v>
      </c>
      <c r="T16" s="45"/>
      <c r="U16" s="46" t="s">
        <v>61</v>
      </c>
      <c r="V16" s="53"/>
      <c r="W16" s="53"/>
      <c r="X16" s="53"/>
      <c r="Y16" s="53"/>
      <c r="Z16" s="53"/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4">
        <v>0</v>
      </c>
      <c r="AH16" s="54">
        <v>0.27</v>
      </c>
      <c r="AI16" s="54">
        <v>0.21</v>
      </c>
      <c r="AJ16" s="53">
        <v>0.23604060913705585</v>
      </c>
      <c r="AK16" s="54">
        <v>0.22519083969465647</v>
      </c>
      <c r="AL16" s="54">
        <v>0.24489795918367346</v>
      </c>
      <c r="AM16" s="54">
        <v>0.27515723270440251</v>
      </c>
      <c r="AN16" s="54">
        <v>0.1853997682502897</v>
      </c>
      <c r="AO16" s="54">
        <v>0.18362573099415205</v>
      </c>
      <c r="AP16" s="54">
        <v>0.30779220779220778</v>
      </c>
      <c r="AQ16" s="54">
        <v>0.51017811704834604</v>
      </c>
      <c r="AR16" s="54">
        <v>0.49017038007863695</v>
      </c>
      <c r="AS16" s="54">
        <v>0.50436953807740326</v>
      </c>
      <c r="AT16" s="54"/>
      <c r="AU16" s="54"/>
      <c r="AV16" s="54"/>
      <c r="AW16" s="54"/>
      <c r="AX16" s="54"/>
      <c r="AY16" s="54"/>
      <c r="AZ16" s="54"/>
      <c r="BA16" s="54"/>
      <c r="BB16" s="54">
        <v>0.33333333333333331</v>
      </c>
      <c r="BC16" s="54">
        <v>0.30769230769230771</v>
      </c>
      <c r="BD16" s="54">
        <v>0.36</v>
      </c>
      <c r="BE16" s="54">
        <v>0.26923076923076922</v>
      </c>
      <c r="BF16" s="54">
        <v>8.771929824561403E-2</v>
      </c>
      <c r="BG16" s="54">
        <v>0.11267605633802817</v>
      </c>
      <c r="BH16" s="54">
        <v>0.16279069767441862</v>
      </c>
      <c r="BI16" s="54">
        <v>0.17197452229299362</v>
      </c>
      <c r="BJ16" s="54">
        <v>0.25892857142857145</v>
      </c>
      <c r="BK16" s="54">
        <v>0.31506849315068491</v>
      </c>
      <c r="BL16" s="54">
        <v>0.27450980392156865</v>
      </c>
      <c r="BM16" s="54">
        <v>0.51724137931034486</v>
      </c>
      <c r="BN16" s="54">
        <v>0.26666666666666666</v>
      </c>
      <c r="BO16" s="54">
        <v>0.21794871794871795</v>
      </c>
      <c r="BP16" s="54">
        <v>0.13043478260869565</v>
      </c>
      <c r="BQ16" s="54">
        <v>0.13461538461538461</v>
      </c>
      <c r="BR16" s="54">
        <v>0.14583333333333334</v>
      </c>
      <c r="BS16" s="54">
        <v>0.1206896551724138</v>
      </c>
      <c r="BT16" s="54">
        <v>8.771929824561403E-2</v>
      </c>
      <c r="BU16" s="54">
        <v>0.12244897959183673</v>
      </c>
      <c r="BV16" s="54">
        <v>0.2</v>
      </c>
      <c r="BW16" s="54">
        <v>0.1875</v>
      </c>
      <c r="BX16" s="54">
        <v>0.32727272727272727</v>
      </c>
      <c r="BY16" s="54">
        <v>0.27272727272727271</v>
      </c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46"/>
      <c r="CP16" s="46"/>
      <c r="CQ16" s="46"/>
      <c r="CR16" s="46"/>
      <c r="CS16" s="46"/>
      <c r="CT16" s="46"/>
      <c r="CU16" s="46" t="s">
        <v>13</v>
      </c>
      <c r="CV16" s="53">
        <f>VLOOKUP($B$3,$U$196:$AG$210,2,FALSE)</f>
        <v>0</v>
      </c>
      <c r="CW16" s="53">
        <f>VLOOKUP($B$3,$U$196:$AG$210,3,FALSE)</f>
        <v>0</v>
      </c>
      <c r="CX16" s="53">
        <f>VLOOKUP($B$3,$U$196:$AG$210,4,FALSE)</f>
        <v>0</v>
      </c>
      <c r="CY16" s="55">
        <f>VLOOKUP($B$3,$U$196:$AG$210,5,FALSE)</f>
        <v>0</v>
      </c>
      <c r="CZ16" s="55">
        <f>VLOOKUP($B$3,$U$196:$AG$210,6,FALSE)</f>
        <v>0</v>
      </c>
      <c r="DA16" s="55">
        <f>VLOOKUP($B$3,$U$196:$AG$210,7,FALSE)</f>
        <v>0.55000000000000004</v>
      </c>
      <c r="DB16" s="55">
        <f>VLOOKUP($B$3,$U$196:$AG$210,8,FALSE)</f>
        <v>0.53</v>
      </c>
      <c r="DC16" s="55">
        <f>VLOOKUP($B$3,$U$196:$AG$210,9,FALSE)</f>
        <v>0.65</v>
      </c>
      <c r="DD16" s="55">
        <f>VLOOKUP($B$3,$U$196:$AG$210,10,FALSE)</f>
        <v>0.56999999999999995</v>
      </c>
      <c r="DE16" s="55">
        <f>VLOOKUP($B$3,$U$196:$AG$210,11,FALSE)</f>
        <v>0.51</v>
      </c>
      <c r="DF16" s="55">
        <f>VLOOKUP($B$3,$U$196:$AG$210,12,FALSE)</f>
        <v>0.43</v>
      </c>
      <c r="DG16" s="55">
        <f>VLOOKUP($B$3,$U$196:$AG$210,13,FALSE)</f>
        <v>0.58139534883720934</v>
      </c>
      <c r="DH16" s="55">
        <f t="shared" ref="DH16:DZ16" si="46">VLOOKUP($B$3,$U$196:$AZ$210,DH3,FALSE)</f>
        <v>0.49206349206349204</v>
      </c>
      <c r="DI16" s="55">
        <f t="shared" si="46"/>
        <v>0.34482758620689657</v>
      </c>
      <c r="DJ16" s="55">
        <f t="shared" si="46"/>
        <v>0.42499999999999999</v>
      </c>
      <c r="DK16" s="55">
        <f t="shared" si="46"/>
        <v>0.58571428571428574</v>
      </c>
      <c r="DL16" s="55">
        <f t="shared" si="46"/>
        <v>0.54385964912280704</v>
      </c>
      <c r="DM16" s="55">
        <f t="shared" si="46"/>
        <v>0.5</v>
      </c>
      <c r="DN16" s="55">
        <f t="shared" si="46"/>
        <v>0.50769230769230766</v>
      </c>
      <c r="DO16" s="55">
        <f t="shared" si="46"/>
        <v>0.57692307692307687</v>
      </c>
      <c r="DP16" s="55">
        <f t="shared" si="46"/>
        <v>0.58490566037735847</v>
      </c>
      <c r="DQ16" s="55">
        <f t="shared" si="46"/>
        <v>0.6619718309859155</v>
      </c>
      <c r="DR16" s="55">
        <f t="shared" si="46"/>
        <v>0.63076923076923075</v>
      </c>
      <c r="DS16" s="55">
        <f t="shared" si="46"/>
        <v>0.46052631578947367</v>
      </c>
      <c r="DT16" s="55">
        <f t="shared" si="46"/>
        <v>0.58904109589041098</v>
      </c>
      <c r="DU16" s="55">
        <f t="shared" si="46"/>
        <v>0.63934426229508201</v>
      </c>
      <c r="DV16" s="55">
        <f t="shared" si="46"/>
        <v>0.53333333333333333</v>
      </c>
      <c r="DW16" s="55">
        <f t="shared" si="46"/>
        <v>0.67441860465116277</v>
      </c>
      <c r="DX16" s="55">
        <f t="shared" si="46"/>
        <v>0.45454545454545453</v>
      </c>
      <c r="DY16" s="55">
        <f t="shared" si="46"/>
        <v>0.5</v>
      </c>
      <c r="DZ16" s="55">
        <f t="shared" si="46"/>
        <v>0.4098360655737705</v>
      </c>
      <c r="EA16" s="55">
        <f t="shared" ref="EA16:EF16" si="47">VLOOKUP($B$3,$U$196:$BG$210,EA3,FALSE)</f>
        <v>0.52830188679245282</v>
      </c>
      <c r="EB16" s="55">
        <f t="shared" si="47"/>
        <v>0.64406779661016944</v>
      </c>
      <c r="EC16" s="55">
        <f t="shared" si="47"/>
        <v>0.70588235294117652</v>
      </c>
      <c r="ED16" s="55">
        <f t="shared" si="47"/>
        <v>0.67741935483870963</v>
      </c>
      <c r="EE16" s="55">
        <f t="shared" si="47"/>
        <v>0.625</v>
      </c>
      <c r="EF16" s="55">
        <f t="shared" si="47"/>
        <v>0.43835616438356162</v>
      </c>
      <c r="EG16" s="55">
        <f t="shared" ref="EG16:EL16" si="48">VLOOKUP($B$3,$U$196:$BL$210,EG3,FALSE)</f>
        <v>0.49295774647887325</v>
      </c>
      <c r="EH16" s="55">
        <f t="shared" si="48"/>
        <v>0.52380952380952384</v>
      </c>
      <c r="EI16" s="55">
        <f t="shared" si="48"/>
        <v>0.52830188679245282</v>
      </c>
      <c r="EJ16" s="55">
        <f t="shared" si="48"/>
        <v>0.6</v>
      </c>
      <c r="EK16" s="55">
        <f t="shared" si="48"/>
        <v>0.35087719298245612</v>
      </c>
      <c r="EL16" s="55">
        <f t="shared" si="48"/>
        <v>0.44776119402985076</v>
      </c>
      <c r="EM16" s="55">
        <f>VLOOKUP($B$3,$U$196:$BX$210,EM3,FALSE)</f>
        <v>0.53333333333333333</v>
      </c>
      <c r="EN16" s="55">
        <f t="shared" ref="EN16:EX16" si="49">VLOOKUP($B$3,$U$196:$BX$210,EN3,FALSE)</f>
        <v>0.38636363636363635</v>
      </c>
      <c r="EO16" s="55">
        <f t="shared" si="49"/>
        <v>0</v>
      </c>
      <c r="EP16" s="55">
        <f t="shared" si="49"/>
        <v>0</v>
      </c>
      <c r="EQ16" s="55">
        <f t="shared" si="49"/>
        <v>0</v>
      </c>
      <c r="ER16" s="55">
        <f t="shared" si="49"/>
        <v>0</v>
      </c>
      <c r="ES16" s="55">
        <f t="shared" si="49"/>
        <v>0</v>
      </c>
      <c r="ET16" s="55">
        <f t="shared" si="49"/>
        <v>0</v>
      </c>
      <c r="EU16" s="55">
        <f t="shared" si="49"/>
        <v>0</v>
      </c>
      <c r="EV16" s="55">
        <f t="shared" si="49"/>
        <v>0</v>
      </c>
      <c r="EW16" s="55">
        <f t="shared" si="49"/>
        <v>0</v>
      </c>
      <c r="EX16" s="55">
        <f t="shared" si="49"/>
        <v>0</v>
      </c>
      <c r="EY16" s="55">
        <f>VLOOKUP($B$3,$U$196:$CJ$210,EY3,FALSE)</f>
        <v>0</v>
      </c>
      <c r="EZ16" s="55">
        <f t="shared" ref="EZ16:FJ16" si="50">VLOOKUP($B$3,$U$196:$CJ$210,EZ3,FALSE)</f>
        <v>0</v>
      </c>
      <c r="FA16" s="55">
        <f t="shared" si="50"/>
        <v>0</v>
      </c>
      <c r="FB16" s="55">
        <f t="shared" si="50"/>
        <v>0</v>
      </c>
      <c r="FC16" s="55">
        <f t="shared" si="50"/>
        <v>0</v>
      </c>
      <c r="FD16" s="55">
        <f t="shared" si="50"/>
        <v>0</v>
      </c>
      <c r="FE16" s="55">
        <f t="shared" si="50"/>
        <v>0</v>
      </c>
      <c r="FF16" s="55">
        <f t="shared" si="50"/>
        <v>0</v>
      </c>
      <c r="FG16" s="55">
        <f t="shared" si="50"/>
        <v>0</v>
      </c>
      <c r="FH16" s="55">
        <f t="shared" si="50"/>
        <v>0</v>
      </c>
      <c r="FI16" s="55">
        <f t="shared" si="50"/>
        <v>0</v>
      </c>
      <c r="FJ16" s="55">
        <f t="shared" si="50"/>
        <v>0</v>
      </c>
      <c r="FK16" s="30"/>
      <c r="FL16" s="30"/>
      <c r="FM16" s="30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</row>
    <row r="17" spans="1:205" x14ac:dyDescent="0.25">
      <c r="R17" s="30"/>
      <c r="S17" s="46" t="s">
        <v>3</v>
      </c>
      <c r="T17" s="45"/>
      <c r="U17" s="46" t="s">
        <v>38</v>
      </c>
      <c r="V17" s="53"/>
      <c r="W17" s="53"/>
      <c r="X17" s="53"/>
      <c r="Y17" s="53"/>
      <c r="Z17" s="53"/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4">
        <v>0</v>
      </c>
      <c r="AH17" s="54">
        <v>0.27</v>
      </c>
      <c r="AI17" s="54">
        <v>0.21</v>
      </c>
      <c r="AJ17" s="53">
        <v>0.23604060913705585</v>
      </c>
      <c r="AK17" s="54">
        <v>0.22519083969465647</v>
      </c>
      <c r="AL17" s="54">
        <v>0.24489795918367346</v>
      </c>
      <c r="AM17" s="54">
        <v>0.27515723270440251</v>
      </c>
      <c r="AN17" s="54">
        <v>0.1853997682502897</v>
      </c>
      <c r="AO17" s="54">
        <v>0.18362573099415205</v>
      </c>
      <c r="AP17" s="54">
        <v>0.30779220779220778</v>
      </c>
      <c r="AQ17" s="54">
        <v>0.51017811704834604</v>
      </c>
      <c r="AR17" s="54">
        <v>0.49017038007863695</v>
      </c>
      <c r="AS17" s="54">
        <v>0.50436953807740326</v>
      </c>
      <c r="AT17" s="54">
        <v>0.481981981981982</v>
      </c>
      <c r="AU17" s="54">
        <v>0.45412311265969801</v>
      </c>
      <c r="AV17" s="54">
        <v>0.4796195652173913</v>
      </c>
      <c r="AW17" s="54">
        <v>0.38271604938271603</v>
      </c>
      <c r="AX17" s="54">
        <v>0.36159999999999998</v>
      </c>
      <c r="AY17" s="54">
        <v>0.32233502538071068</v>
      </c>
      <c r="AZ17" s="54">
        <v>0.33656509695290859</v>
      </c>
      <c r="BA17" s="54">
        <v>0.45689655172413796</v>
      </c>
      <c r="BB17" s="54">
        <v>0.45454545454545453</v>
      </c>
      <c r="BC17" s="54">
        <v>0.4144144144144144</v>
      </c>
      <c r="BD17" s="54">
        <v>0.38142857142857145</v>
      </c>
      <c r="BE17" s="54">
        <v>0.32890855457227136</v>
      </c>
      <c r="BF17" s="54">
        <v>0.31453634085213034</v>
      </c>
      <c r="BG17" s="54">
        <v>0.33595800524934383</v>
      </c>
      <c r="BH17" s="54">
        <v>0.34449760765550241</v>
      </c>
      <c r="BI17" s="54">
        <v>0.37276478679504815</v>
      </c>
      <c r="BJ17" s="54">
        <v>0.43</v>
      </c>
      <c r="BK17" s="54">
        <v>0.30057803468208094</v>
      </c>
      <c r="BL17" s="54">
        <v>0.4102209944751381</v>
      </c>
      <c r="BM17" s="54">
        <v>0.39932885906040266</v>
      </c>
      <c r="BN17" s="54">
        <v>0.39114391143911437</v>
      </c>
      <c r="BO17" s="54">
        <v>0.35569422776911075</v>
      </c>
      <c r="BP17" s="54">
        <v>0.29505582137161085</v>
      </c>
      <c r="BQ17" s="54">
        <v>0.30705394190871371</v>
      </c>
      <c r="BR17" s="54">
        <v>0.27430555555555558</v>
      </c>
      <c r="BS17" s="54">
        <v>0.25675675675675674</v>
      </c>
      <c r="BT17" s="54">
        <v>0.24604966139954854</v>
      </c>
      <c r="BU17" s="54">
        <v>0.3475783475783476</v>
      </c>
      <c r="BV17" s="54">
        <v>0.40233236151603496</v>
      </c>
      <c r="BW17" s="54">
        <v>0.39772727272727271</v>
      </c>
      <c r="BX17" s="54">
        <v>0.3787528868360277</v>
      </c>
      <c r="BY17" s="54">
        <v>0.38902743142144636</v>
      </c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30"/>
      <c r="FL17" s="30"/>
      <c r="FM17" s="30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</row>
    <row r="18" spans="1:205" x14ac:dyDescent="0.25">
      <c r="R18" s="30"/>
      <c r="S18" s="46" t="s">
        <v>2</v>
      </c>
      <c r="T18" s="45"/>
      <c r="U18" s="46" t="s">
        <v>3</v>
      </c>
      <c r="V18" s="53"/>
      <c r="W18" s="53"/>
      <c r="X18" s="53"/>
      <c r="Y18" s="53"/>
      <c r="Z18" s="53"/>
      <c r="AA18" s="53">
        <v>0.23</v>
      </c>
      <c r="AB18" s="53">
        <v>0.21</v>
      </c>
      <c r="AC18" s="53">
        <v>0.24</v>
      </c>
      <c r="AD18" s="53">
        <v>0.24</v>
      </c>
      <c r="AE18" s="53">
        <v>0.5</v>
      </c>
      <c r="AF18" s="53">
        <v>0.49</v>
      </c>
      <c r="AG18" s="54">
        <v>0.40990990990990989</v>
      </c>
      <c r="AH18" s="54">
        <v>0.43147208121827413</v>
      </c>
      <c r="AI18" s="54">
        <v>0.42441860465116277</v>
      </c>
      <c r="AJ18" s="53">
        <v>0.36125654450261779</v>
      </c>
      <c r="AK18" s="54">
        <v>0.31739130434782609</v>
      </c>
      <c r="AL18" s="54">
        <v>0.28504672897196259</v>
      </c>
      <c r="AM18" s="54">
        <v>0.27631578947368424</v>
      </c>
      <c r="AN18" s="54">
        <v>0.28685258964143429</v>
      </c>
      <c r="AO18" s="54">
        <v>0.24324324324324326</v>
      </c>
      <c r="AP18" s="54">
        <v>0.31223628691983124</v>
      </c>
      <c r="AQ18" s="54">
        <v>0.32740213523131673</v>
      </c>
      <c r="AR18" s="54">
        <v>0.31415929203539822</v>
      </c>
      <c r="AS18" s="54">
        <v>0.28712871287128711</v>
      </c>
      <c r="AT18" s="54">
        <v>0.26548672566371684</v>
      </c>
      <c r="AU18" s="54">
        <v>0.23788546255506607</v>
      </c>
      <c r="AV18" s="54">
        <v>0.27876106194690264</v>
      </c>
      <c r="AW18" s="54">
        <v>0.24409448818897639</v>
      </c>
      <c r="AX18" s="54">
        <v>0.23622047244094488</v>
      </c>
      <c r="AY18" s="54">
        <v>0.2388888888888889</v>
      </c>
      <c r="AZ18" s="54">
        <v>0.19428571428571428</v>
      </c>
      <c r="BA18" s="54">
        <v>0.28444444444444444</v>
      </c>
      <c r="BB18" s="54">
        <v>0.32057416267942584</v>
      </c>
      <c r="BC18" s="54">
        <v>0.25896414342629481</v>
      </c>
      <c r="BD18" s="54">
        <v>0.24463519313304721</v>
      </c>
      <c r="BE18" s="54">
        <v>0.24444444444444444</v>
      </c>
      <c r="BF18" s="54">
        <v>0.27906976744186046</v>
      </c>
      <c r="BG18" s="54">
        <v>0.25961538461538464</v>
      </c>
      <c r="BH18" s="54">
        <v>0.26395939086294418</v>
      </c>
      <c r="BI18" s="54">
        <v>0.25615763546798032</v>
      </c>
      <c r="BJ18" s="54">
        <v>0.27</v>
      </c>
      <c r="BK18" s="54">
        <v>0.44745762711864406</v>
      </c>
      <c r="BL18" s="54">
        <v>0.215962441314554</v>
      </c>
      <c r="BM18" s="54">
        <v>0.20091324200913241</v>
      </c>
      <c r="BN18" s="54">
        <v>0.2107843137254902</v>
      </c>
      <c r="BO18" s="54">
        <v>0.23497267759562843</v>
      </c>
      <c r="BP18" s="54">
        <v>0.24045801526717558</v>
      </c>
      <c r="BQ18" s="54">
        <v>0.20833333333333334</v>
      </c>
      <c r="BR18" s="54">
        <v>0.21787709497206703</v>
      </c>
      <c r="BS18" s="54">
        <v>0.19108280254777071</v>
      </c>
      <c r="BT18" s="54">
        <v>0.2551440329218107</v>
      </c>
      <c r="BU18" s="54">
        <v>0.20661157024793389</v>
      </c>
      <c r="BV18" s="54">
        <v>0.24852071005917159</v>
      </c>
      <c r="BW18" s="54">
        <v>0.23255813953488372</v>
      </c>
      <c r="BX18" s="54">
        <v>0.22680412371134021</v>
      </c>
      <c r="BY18" s="54">
        <v>0.19339622641509435</v>
      </c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46"/>
      <c r="CP18" s="46"/>
      <c r="CQ18" s="46"/>
      <c r="CR18" s="46"/>
      <c r="CS18" s="46"/>
      <c r="CT18" s="46"/>
      <c r="CU18" s="46"/>
      <c r="CV18" s="51">
        <v>42370</v>
      </c>
      <c r="CW18" s="51">
        <v>42401</v>
      </c>
      <c r="CX18" s="51">
        <v>42430</v>
      </c>
      <c r="CY18" s="52">
        <v>42461</v>
      </c>
      <c r="CZ18" s="52">
        <v>42491</v>
      </c>
      <c r="DA18" s="52">
        <v>43252</v>
      </c>
      <c r="DB18" s="52">
        <v>43282</v>
      </c>
      <c r="DC18" s="52">
        <v>43313</v>
      </c>
      <c r="DD18" s="52">
        <v>43344</v>
      </c>
      <c r="DE18" s="52">
        <v>43374</v>
      </c>
      <c r="DF18" s="52">
        <v>43405</v>
      </c>
      <c r="DG18" s="52">
        <v>43435</v>
      </c>
      <c r="DH18" s="52">
        <v>43466</v>
      </c>
      <c r="DI18" s="52">
        <v>43497</v>
      </c>
      <c r="DJ18" s="52">
        <v>43525</v>
      </c>
      <c r="DK18" s="52">
        <v>43556</v>
      </c>
      <c r="DL18" s="52">
        <v>43586</v>
      </c>
      <c r="DM18" s="52">
        <v>43617</v>
      </c>
      <c r="DN18" s="52">
        <v>43647</v>
      </c>
      <c r="DO18" s="52">
        <v>43678</v>
      </c>
      <c r="DP18" s="52">
        <v>43709</v>
      </c>
      <c r="DQ18" s="52">
        <v>43739</v>
      </c>
      <c r="DR18" s="52">
        <v>43770</v>
      </c>
      <c r="DS18" s="52">
        <v>43800</v>
      </c>
      <c r="DT18" s="52">
        <v>43831</v>
      </c>
      <c r="DU18" s="52">
        <v>43862</v>
      </c>
      <c r="DV18" s="52">
        <v>43891</v>
      </c>
      <c r="DW18" s="52">
        <v>43922</v>
      </c>
      <c r="DX18" s="52">
        <v>43952</v>
      </c>
      <c r="DY18" s="52">
        <v>43983</v>
      </c>
      <c r="DZ18" s="52">
        <v>44013</v>
      </c>
      <c r="EA18" s="52">
        <v>44217</v>
      </c>
      <c r="EB18" s="52">
        <v>44228</v>
      </c>
      <c r="EC18" s="52">
        <v>44256</v>
      </c>
      <c r="ED18" s="52">
        <v>44287</v>
      </c>
      <c r="EE18" s="52">
        <v>44317</v>
      </c>
      <c r="EF18" s="52">
        <v>44348</v>
      </c>
      <c r="EG18" s="52">
        <v>44378</v>
      </c>
      <c r="EH18" s="52">
        <v>44409</v>
      </c>
      <c r="EI18" s="52">
        <v>44440</v>
      </c>
      <c r="EJ18" s="52">
        <v>44470</v>
      </c>
      <c r="EK18" s="52">
        <v>44501</v>
      </c>
      <c r="EL18" s="52">
        <v>44531</v>
      </c>
      <c r="EM18" s="52">
        <v>44562</v>
      </c>
      <c r="EN18" s="52">
        <v>44593</v>
      </c>
      <c r="EO18" s="52">
        <v>44621</v>
      </c>
      <c r="EP18" s="52">
        <v>44652</v>
      </c>
      <c r="EQ18" s="52">
        <v>44682</v>
      </c>
      <c r="ER18" s="52">
        <v>44713</v>
      </c>
      <c r="ES18" s="52">
        <v>44743</v>
      </c>
      <c r="ET18" s="52">
        <v>44774</v>
      </c>
      <c r="EU18" s="52">
        <v>44805</v>
      </c>
      <c r="EV18" s="52">
        <v>44835</v>
      </c>
      <c r="EW18" s="52">
        <v>44866</v>
      </c>
      <c r="EX18" s="52">
        <v>44896</v>
      </c>
      <c r="EY18" s="52">
        <v>44927</v>
      </c>
      <c r="EZ18" s="52">
        <v>44958</v>
      </c>
      <c r="FA18" s="52">
        <v>44986</v>
      </c>
      <c r="FB18" s="52">
        <v>45017</v>
      </c>
      <c r="FC18" s="52">
        <v>45047</v>
      </c>
      <c r="FD18" s="52">
        <v>45078</v>
      </c>
      <c r="FE18" s="52">
        <v>45108</v>
      </c>
      <c r="FF18" s="52">
        <v>45139</v>
      </c>
      <c r="FG18" s="52">
        <v>45170</v>
      </c>
      <c r="FH18" s="52">
        <v>45200</v>
      </c>
      <c r="FI18" s="52">
        <v>45231</v>
      </c>
      <c r="FJ18" s="52">
        <v>45261</v>
      </c>
      <c r="FK18" s="30"/>
      <c r="FL18" s="30"/>
      <c r="FM18" s="30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</row>
    <row r="19" spans="1:205" s="24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0"/>
      <c r="S19" s="46" t="s">
        <v>0</v>
      </c>
      <c r="T19" s="45"/>
      <c r="U19" s="46" t="s">
        <v>2</v>
      </c>
      <c r="V19" s="53"/>
      <c r="W19" s="53"/>
      <c r="X19" s="53"/>
      <c r="Y19" s="53"/>
      <c r="Z19" s="53"/>
      <c r="AA19" s="53">
        <v>0.23</v>
      </c>
      <c r="AB19" s="53">
        <v>0.25</v>
      </c>
      <c r="AC19" s="53">
        <v>0.22</v>
      </c>
      <c r="AD19" s="53">
        <v>0.2</v>
      </c>
      <c r="AE19" s="53">
        <v>0.39</v>
      </c>
      <c r="AF19" s="53">
        <v>0.4</v>
      </c>
      <c r="AG19" s="54">
        <v>0.33483146067415731</v>
      </c>
      <c r="AH19" s="54">
        <v>0.33512544802867383</v>
      </c>
      <c r="AI19" s="54">
        <v>0.34500875656742558</v>
      </c>
      <c r="AJ19" s="53">
        <v>0.30035335689045939</v>
      </c>
      <c r="AK19" s="54">
        <v>0.26016260162601629</v>
      </c>
      <c r="AL19" s="54">
        <v>0.28448275862068967</v>
      </c>
      <c r="AM19" s="54">
        <v>0.28425357873210633</v>
      </c>
      <c r="AN19" s="54">
        <v>0.2699490662139219</v>
      </c>
      <c r="AO19" s="54">
        <v>0.26033057851239672</v>
      </c>
      <c r="AP19" s="54">
        <v>0.42884615384615382</v>
      </c>
      <c r="AQ19" s="54">
        <v>0.44516129032258067</v>
      </c>
      <c r="AR19" s="54">
        <v>0.41520467836257308</v>
      </c>
      <c r="AS19" s="54">
        <v>0.39847715736040606</v>
      </c>
      <c r="AT19" s="54">
        <v>0.37298387096774194</v>
      </c>
      <c r="AU19" s="54">
        <v>0.39058171745152354</v>
      </c>
      <c r="AV19" s="54">
        <v>0.37404580152671757</v>
      </c>
      <c r="AW19" s="54">
        <v>0.34304207119741098</v>
      </c>
      <c r="AX19" s="54">
        <v>0.29512893982808025</v>
      </c>
      <c r="AY19" s="54">
        <v>0.31700288184438041</v>
      </c>
      <c r="AZ19" s="54">
        <v>0.30632911392405066</v>
      </c>
      <c r="BA19" s="54">
        <v>0.34501347708894881</v>
      </c>
      <c r="BB19" s="54">
        <v>0.33791208791208793</v>
      </c>
      <c r="BC19" s="54">
        <v>0.34864864864864864</v>
      </c>
      <c r="BD19" s="54">
        <v>0.28116710875331563</v>
      </c>
      <c r="BE19" s="54">
        <v>0.26038781163434904</v>
      </c>
      <c r="BF19" s="54">
        <v>0.29866666666666669</v>
      </c>
      <c r="BG19" s="54">
        <v>0.30769230769230771</v>
      </c>
      <c r="BH19" s="54">
        <v>0.28198433420365537</v>
      </c>
      <c r="BI19" s="54">
        <v>0.4263565891472868</v>
      </c>
      <c r="BJ19" s="54">
        <v>0.46801346801346799</v>
      </c>
      <c r="BK19" s="54">
        <v>0.45627376425855515</v>
      </c>
      <c r="BL19" s="54">
        <v>0.33236994219653176</v>
      </c>
      <c r="BM19" s="54">
        <v>0.32448377581120946</v>
      </c>
      <c r="BN19" s="54">
        <v>0.25479452054794521</v>
      </c>
      <c r="BO19" s="54">
        <v>0.29166666666666669</v>
      </c>
      <c r="BP19" s="54">
        <v>0.30059523809523808</v>
      </c>
      <c r="BQ19" s="54">
        <v>0.24853801169590642</v>
      </c>
      <c r="BR19" s="54">
        <v>0.26436781609195403</v>
      </c>
      <c r="BS19" s="54">
        <v>0.24523809523809523</v>
      </c>
      <c r="BT19" s="54">
        <v>0.2219626168224299</v>
      </c>
      <c r="BU19" s="54">
        <v>0.29599999999999999</v>
      </c>
      <c r="BV19" s="54">
        <v>0.35294117647058826</v>
      </c>
      <c r="BW19" s="54">
        <v>0.30588235294117649</v>
      </c>
      <c r="BX19" s="54">
        <v>0.28960396039603958</v>
      </c>
      <c r="BY19" s="54">
        <v>0.28000000000000003</v>
      </c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46"/>
      <c r="CP19" s="46"/>
      <c r="CQ19" s="46"/>
      <c r="CR19" s="46"/>
      <c r="CS19" s="46"/>
      <c r="CT19" s="46"/>
      <c r="CU19" s="46" t="s">
        <v>36</v>
      </c>
      <c r="CV19" s="56" t="str">
        <f>VLOOKUP($G$3,$CU$6:$DG$16,2,FALSE)</f>
        <v>Influenza Vaccination</v>
      </c>
      <c r="CW19" s="56">
        <f>VLOOKUP($G$3,$CU$6:$DG$16,3,FALSE)</f>
        <v>0</v>
      </c>
      <c r="CX19" s="56">
        <f>VLOOKUP($G$3,$CU$6:$DG$16,4,FALSE)</f>
        <v>0</v>
      </c>
      <c r="CY19" s="57">
        <f>VLOOKUP($G$3,$CU$6:$DG$16,5,FALSE)</f>
        <v>0</v>
      </c>
      <c r="CZ19" s="57">
        <f>VLOOKUP($G$3,$CU$6:$DG$16,6,FALSE)</f>
        <v>0</v>
      </c>
      <c r="DA19" s="57">
        <f>VLOOKUP($G$3,$CU$6:$DK$16,7,FALSE)</f>
        <v>0</v>
      </c>
      <c r="DB19" s="57">
        <f>VLOOKUP($G$3,$CU$6:$DG$16,8,FALSE)</f>
        <v>0.28000000000000003</v>
      </c>
      <c r="DC19" s="57">
        <f>VLOOKUP($G$3,$CU$6:$DG$16,9,FALSE)</f>
        <v>0.26</v>
      </c>
      <c r="DD19" s="57">
        <f>VLOOKUP($G$3,$CU$6:$DG$16,10,FALSE)</f>
        <v>0.25</v>
      </c>
      <c r="DE19" s="57">
        <f>VLOOKUP($G$3,$CU$6:$DG$16,11,FALSE)</f>
        <v>0.27</v>
      </c>
      <c r="DF19" s="57">
        <f>VLOOKUP($G$3,$CU$6:$DG$16,12,FALSE)</f>
        <v>0.45</v>
      </c>
      <c r="DG19" s="57">
        <f>VLOOKUP($G$3,$CU$6:$DK$16,13,FALSE)</f>
        <v>0.42</v>
      </c>
      <c r="DH19" s="57">
        <f t="shared" ref="DH19:DZ19" si="51">VLOOKUP($G$3,$CU$6:$DZ$16,DH3,FALSE)</f>
        <v>0.37339606501283146</v>
      </c>
      <c r="DI19" s="57">
        <f t="shared" si="51"/>
        <v>0.36144578313253012</v>
      </c>
      <c r="DJ19" s="57">
        <f t="shared" si="51"/>
        <v>0.35057003257328989</v>
      </c>
      <c r="DK19" s="57">
        <f t="shared" si="51"/>
        <v>0.31679237792774911</v>
      </c>
      <c r="DL19" s="57">
        <f t="shared" si="51"/>
        <v>0.29900199600798405</v>
      </c>
      <c r="DM19" s="57">
        <f t="shared" si="51"/>
        <v>0.29309614570097414</v>
      </c>
      <c r="DN19" s="57">
        <f t="shared" si="51"/>
        <v>0.28420523138832998</v>
      </c>
      <c r="DO19" s="57">
        <f t="shared" si="51"/>
        <v>0.28919045390734677</v>
      </c>
      <c r="DP19" s="57">
        <f t="shared" si="51"/>
        <v>0.25677222434185426</v>
      </c>
      <c r="DQ19" s="57">
        <f t="shared" si="51"/>
        <v>0.35513626834381551</v>
      </c>
      <c r="DR19" s="57">
        <f t="shared" si="51"/>
        <v>0.43314366998577525</v>
      </c>
      <c r="DS19" s="57">
        <f t="shared" si="51"/>
        <v>0.4158131913150348</v>
      </c>
      <c r="DT19" s="57">
        <f t="shared" si="51"/>
        <v>0.38087712366653498</v>
      </c>
      <c r="DU19" s="57">
        <f t="shared" si="51"/>
        <v>0.36961285609934258</v>
      </c>
      <c r="DV19" s="57">
        <f t="shared" si="51"/>
        <v>0.3416052733617681</v>
      </c>
      <c r="DW19" s="57">
        <f t="shared" si="51"/>
        <v>0.3391787852865697</v>
      </c>
      <c r="DX19" s="57">
        <f t="shared" si="51"/>
        <v>0.31692307692307692</v>
      </c>
      <c r="DY19" s="57">
        <f t="shared" si="51"/>
        <v>0.29753340184994859</v>
      </c>
      <c r="DZ19" s="57">
        <f t="shared" si="51"/>
        <v>0.2944706386626661</v>
      </c>
      <c r="EA19" s="57">
        <f>VLOOKUP($G$3,$CU$6:$EA$16,EA3,FALSE)</f>
        <v>0.32391879964695497</v>
      </c>
      <c r="EB19" s="57">
        <f>VLOOKUP($G$3,$CU$6:$EG$16,EB3,FALSE)</f>
        <v>0.30835998172681589</v>
      </c>
      <c r="EC19" s="57">
        <f>VLOOKUP($G$3,$CU$6:$EG$16,EC3,FALSE)</f>
        <v>0.26816745655608215</v>
      </c>
      <c r="ED19" s="57">
        <f>VLOOKUP($G$3,$CU$6:$EG$16,ED3,FALSE)</f>
        <v>0.26738180373460468</v>
      </c>
      <c r="EE19" s="57">
        <f>VLOOKUP($G$3,$CU$6:$EG$16,EE3,FALSE)</f>
        <v>0.25724637681159418</v>
      </c>
      <c r="EF19" s="57">
        <f>VLOOKUP($G$3,$CU$6:$EG$16,EF3,FALSE)</f>
        <v>0.25137470542026707</v>
      </c>
      <c r="EG19" s="57">
        <f>VLOOKUP($G$3,$CU$6:$EL$16,EG3,FALSE)</f>
        <v>0.23991853360488799</v>
      </c>
      <c r="EH19" s="57">
        <f t="shared" ref="EH19:EL19" si="52">VLOOKUP($G$3,$CU$6:$EL$16,EH3,FALSE)</f>
        <v>0.23379970544918999</v>
      </c>
      <c r="EI19" s="57">
        <f t="shared" si="52"/>
        <v>0.22874493927125505</v>
      </c>
      <c r="EJ19" s="57">
        <f t="shared" si="52"/>
        <v>0.28286491387126023</v>
      </c>
      <c r="EK19" s="57">
        <f t="shared" si="52"/>
        <v>0.29790866410584721</v>
      </c>
      <c r="EL19" s="57">
        <f t="shared" si="52"/>
        <v>0.25561312607944731</v>
      </c>
      <c r="EM19" s="57">
        <f>VLOOKUP($G$3,$CU$6:$EX$16,EM3,FALSE)</f>
        <v>0.24147613317288408</v>
      </c>
      <c r="EN19" s="57">
        <f t="shared" ref="EN19:EX19" si="53">VLOOKUP($G$3,$CU$6:$EX$16,EN3,FALSE)</f>
        <v>0.24884015183466893</v>
      </c>
      <c r="EO19" s="57">
        <f t="shared" si="53"/>
        <v>0.21651705565529622</v>
      </c>
      <c r="EP19" s="57">
        <f t="shared" si="53"/>
        <v>0.21020563594821021</v>
      </c>
      <c r="EQ19" s="57">
        <f t="shared" si="53"/>
        <v>0.19672785315243416</v>
      </c>
      <c r="ER19" s="57">
        <f t="shared" si="53"/>
        <v>0.21395737567906395</v>
      </c>
      <c r="ES19" s="57">
        <f t="shared" si="53"/>
        <v>0.18834275772074816</v>
      </c>
      <c r="ET19" s="57">
        <f t="shared" si="53"/>
        <v>0.18691922802001429</v>
      </c>
      <c r="EU19" s="57">
        <f t="shared" si="53"/>
        <v>0.18459191456903126</v>
      </c>
      <c r="EV19" s="57">
        <f t="shared" si="53"/>
        <v>0.28344511118955174</v>
      </c>
      <c r="EW19" s="57">
        <f t="shared" si="53"/>
        <v>0</v>
      </c>
      <c r="EX19" s="57">
        <f t="shared" si="53"/>
        <v>0.25332400279916023</v>
      </c>
      <c r="EY19" s="57">
        <f>VLOOKUP($G$3,$CU$6:$FJ$16,EY3,FALSE)</f>
        <v>0.26360424028268553</v>
      </c>
      <c r="EZ19" s="57">
        <f t="shared" ref="EZ19:FJ19" si="54">VLOOKUP($G$3,$CU$6:$FJ$16,EZ3,FALSE)</f>
        <v>0</v>
      </c>
      <c r="FA19" s="57">
        <f t="shared" si="54"/>
        <v>0</v>
      </c>
      <c r="FB19" s="57">
        <f t="shared" si="54"/>
        <v>0</v>
      </c>
      <c r="FC19" s="57">
        <f t="shared" si="54"/>
        <v>0</v>
      </c>
      <c r="FD19" s="57">
        <f t="shared" si="54"/>
        <v>0</v>
      </c>
      <c r="FE19" s="57">
        <f t="shared" si="54"/>
        <v>0</v>
      </c>
      <c r="FF19" s="57">
        <f t="shared" si="54"/>
        <v>0</v>
      </c>
      <c r="FG19" s="57">
        <f t="shared" si="54"/>
        <v>0</v>
      </c>
      <c r="FH19" s="57">
        <f t="shared" si="54"/>
        <v>0</v>
      </c>
      <c r="FI19" s="57">
        <f t="shared" si="54"/>
        <v>0</v>
      </c>
      <c r="FJ19" s="57">
        <f t="shared" si="54"/>
        <v>0</v>
      </c>
      <c r="FK19" s="34"/>
      <c r="FL19" s="34"/>
      <c r="FM19" s="34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</row>
    <row r="20" spans="1:205" x14ac:dyDescent="0.25">
      <c r="R20" s="30"/>
      <c r="S20" s="45"/>
      <c r="T20" s="45"/>
      <c r="U20" s="46" t="s">
        <v>0</v>
      </c>
      <c r="V20" s="53"/>
      <c r="W20" s="53"/>
      <c r="X20" s="53"/>
      <c r="Y20" s="53"/>
      <c r="Z20" s="53"/>
      <c r="AA20" s="53">
        <v>0.28000000000000003</v>
      </c>
      <c r="AB20" s="53">
        <v>0.28000000000000003</v>
      </c>
      <c r="AC20" s="53">
        <v>0.23</v>
      </c>
      <c r="AD20" s="53">
        <v>0.36</v>
      </c>
      <c r="AE20" s="53">
        <v>0.46</v>
      </c>
      <c r="AF20" s="53">
        <v>0.48</v>
      </c>
      <c r="AG20" s="54">
        <v>0.46272855133614627</v>
      </c>
      <c r="AH20" s="53">
        <v>0.44</v>
      </c>
      <c r="AI20" s="53">
        <v>0.4</v>
      </c>
      <c r="AJ20" s="53">
        <v>0.36746302616609783</v>
      </c>
      <c r="AK20" s="54">
        <v>0.36067415730337077</v>
      </c>
      <c r="AL20" s="54">
        <v>0.36452004860267317</v>
      </c>
      <c r="AM20" s="54">
        <v>0.33841886269070737</v>
      </c>
      <c r="AN20" s="54">
        <v>0.31431767337807609</v>
      </c>
      <c r="AO20" s="54">
        <v>0.29883138564273792</v>
      </c>
      <c r="AP20" s="54">
        <v>0.43465045592705165</v>
      </c>
      <c r="AQ20" s="54">
        <v>0.38857142857142857</v>
      </c>
      <c r="AR20" s="54">
        <v>0.50156250000000002</v>
      </c>
      <c r="AS20" s="54">
        <v>0.43351800554016623</v>
      </c>
      <c r="AT20" s="54">
        <v>0.3583535108958838</v>
      </c>
      <c r="AU20" s="54">
        <v>0.31055155875299761</v>
      </c>
      <c r="AV20" s="54">
        <v>0.28555678059536937</v>
      </c>
      <c r="AW20" s="54">
        <v>0.27114093959731544</v>
      </c>
      <c r="AX20" s="54">
        <v>0.28644501278772377</v>
      </c>
      <c r="AY20" s="54">
        <v>0.28712871287128711</v>
      </c>
      <c r="AZ20" s="54">
        <v>0.27870680044593088</v>
      </c>
      <c r="BA20" s="54">
        <v>0.21941489361702127</v>
      </c>
      <c r="BB20" s="54">
        <v>0.17941952506596306</v>
      </c>
      <c r="BC20" s="54">
        <v>0.17511013215859031</v>
      </c>
      <c r="BD20" s="54">
        <v>0.15795454545454546</v>
      </c>
      <c r="BE20" s="54">
        <v>0.15874730021598271</v>
      </c>
      <c r="BF20" s="54">
        <v>0.16463414634146342</v>
      </c>
      <c r="BG20" s="54">
        <v>0.16439909297052155</v>
      </c>
      <c r="BH20" s="54">
        <v>0.14840637450199204</v>
      </c>
      <c r="BI20" s="54">
        <v>0.14803312629399587</v>
      </c>
      <c r="BJ20" s="54">
        <v>0.17421602787456447</v>
      </c>
      <c r="BK20" s="54">
        <v>0.16209476309226933</v>
      </c>
      <c r="BL20" s="54">
        <v>0.16043425814234016</v>
      </c>
      <c r="BM20" s="54">
        <v>0.12862108922363846</v>
      </c>
      <c r="BN20" s="54">
        <v>0.11960542540073983</v>
      </c>
      <c r="BO20" s="54">
        <v>0.14501510574018128</v>
      </c>
      <c r="BP20" s="54">
        <v>0.12554585152838427</v>
      </c>
      <c r="BQ20" s="54">
        <v>0.12090395480225989</v>
      </c>
      <c r="BR20" s="54">
        <v>0.13466042154566746</v>
      </c>
      <c r="BS20" s="54">
        <v>0.12031782065834279</v>
      </c>
      <c r="BT20" s="54">
        <v>0.12757605495583907</v>
      </c>
      <c r="BU20" s="54">
        <v>0.15137614678899083</v>
      </c>
      <c r="BV20" s="54">
        <v>0.17560975609756097</v>
      </c>
      <c r="BW20" s="54">
        <v>0.16290018832391714</v>
      </c>
      <c r="BX20" s="54">
        <v>0.16591523895401261</v>
      </c>
      <c r="BY20" s="54">
        <v>0.1448170731707317</v>
      </c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30"/>
      <c r="FL20" s="30"/>
      <c r="FM20" s="30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</row>
    <row r="21" spans="1:205" x14ac:dyDescent="0.25">
      <c r="R21" s="30"/>
      <c r="S21" s="45"/>
      <c r="T21" s="45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54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54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9"/>
      <c r="DU21" s="49"/>
      <c r="DV21" s="49"/>
      <c r="DW21" s="49"/>
      <c r="DX21" s="49"/>
      <c r="DY21" s="47"/>
      <c r="DZ21" s="47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30"/>
      <c r="FL21" s="30"/>
      <c r="FM21" s="30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</row>
    <row r="22" spans="1:205" x14ac:dyDescent="0.25">
      <c r="R22" s="30"/>
      <c r="S22" s="45"/>
      <c r="T22" s="45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54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54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51"/>
      <c r="CP22" s="51"/>
      <c r="CQ22" s="51"/>
      <c r="CR22" s="51"/>
      <c r="CS22" s="46"/>
      <c r="CT22" s="46"/>
      <c r="CU22" s="46"/>
      <c r="CV22" s="46"/>
      <c r="CW22" s="46"/>
      <c r="CX22" s="46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9"/>
      <c r="DU22" s="49"/>
      <c r="DV22" s="49"/>
      <c r="DW22" s="49"/>
      <c r="DX22" s="49"/>
      <c r="DY22" s="47"/>
      <c r="DZ22" s="47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58" t="s">
        <v>23</v>
      </c>
      <c r="ER22" s="58" t="s">
        <v>25</v>
      </c>
      <c r="ES22" s="49"/>
      <c r="ET22" s="49"/>
      <c r="EU22" s="49"/>
      <c r="EV22" s="49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30"/>
      <c r="FL22" s="30"/>
      <c r="FM22" s="30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</row>
    <row r="23" spans="1:205" x14ac:dyDescent="0.25">
      <c r="R23" s="30"/>
      <c r="S23" s="45"/>
      <c r="T23" s="45"/>
      <c r="U23" s="46" t="s">
        <v>22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54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54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4"/>
      <c r="CP23" s="54"/>
      <c r="CQ23" s="54"/>
      <c r="CR23" s="54"/>
      <c r="CS23" s="46"/>
      <c r="CT23" s="46"/>
      <c r="CU23" s="46"/>
      <c r="CV23" s="46"/>
      <c r="CW23" s="46"/>
      <c r="CX23" s="46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9"/>
      <c r="DU23" s="49"/>
      <c r="DV23" s="49"/>
      <c r="DW23" s="49"/>
      <c r="DX23" s="49"/>
      <c r="DY23" s="47"/>
      <c r="DZ23" s="47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58" t="s">
        <v>22</v>
      </c>
      <c r="ER23" s="58" t="s">
        <v>28</v>
      </c>
      <c r="ES23" s="49"/>
      <c r="ET23" s="49"/>
      <c r="EU23" s="49"/>
      <c r="EV23" s="49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30"/>
      <c r="FL23" s="30"/>
      <c r="FM23" s="30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</row>
    <row r="24" spans="1:205" x14ac:dyDescent="0.25">
      <c r="R24" s="30"/>
      <c r="S24" s="45"/>
      <c r="T24" s="45"/>
      <c r="U24" s="46"/>
      <c r="V24" s="51">
        <v>43101</v>
      </c>
      <c r="W24" s="51">
        <v>43132</v>
      </c>
      <c r="X24" s="51">
        <v>43160</v>
      </c>
      <c r="Y24" s="51">
        <v>43191</v>
      </c>
      <c r="Z24" s="51">
        <v>43221</v>
      </c>
      <c r="AA24" s="51">
        <v>43252</v>
      </c>
      <c r="AB24" s="51">
        <v>43282</v>
      </c>
      <c r="AC24" s="51">
        <v>43313</v>
      </c>
      <c r="AD24" s="51">
        <v>43344</v>
      </c>
      <c r="AE24" s="51">
        <v>43374</v>
      </c>
      <c r="AF24" s="51">
        <v>43405</v>
      </c>
      <c r="AG24" s="51">
        <v>43435</v>
      </c>
      <c r="AH24" s="51">
        <v>43466</v>
      </c>
      <c r="AI24" s="51">
        <v>43497</v>
      </c>
      <c r="AJ24" s="51">
        <v>43525</v>
      </c>
      <c r="AK24" s="51">
        <v>43556</v>
      </c>
      <c r="AL24" s="51">
        <v>43586</v>
      </c>
      <c r="AM24" s="51">
        <v>43617</v>
      </c>
      <c r="AN24" s="51">
        <v>43647</v>
      </c>
      <c r="AO24" s="51">
        <v>43678</v>
      </c>
      <c r="AP24" s="51">
        <v>43709</v>
      </c>
      <c r="AQ24" s="51">
        <v>43739</v>
      </c>
      <c r="AR24" s="51">
        <v>43770</v>
      </c>
      <c r="AS24" s="51">
        <v>43800</v>
      </c>
      <c r="AT24" s="51">
        <v>43831</v>
      </c>
      <c r="AU24" s="51">
        <v>43862</v>
      </c>
      <c r="AV24" s="51">
        <v>43891</v>
      </c>
      <c r="AW24" s="51">
        <v>43922</v>
      </c>
      <c r="AX24" s="51">
        <v>43952</v>
      </c>
      <c r="AY24" s="51">
        <v>43983</v>
      </c>
      <c r="AZ24" s="51">
        <v>44013</v>
      </c>
      <c r="BA24" s="51">
        <v>44227</v>
      </c>
      <c r="BB24" s="51">
        <v>44228</v>
      </c>
      <c r="BC24" s="51">
        <v>44256</v>
      </c>
      <c r="BD24" s="51">
        <v>44287</v>
      </c>
      <c r="BE24" s="51">
        <v>44317</v>
      </c>
      <c r="BF24" s="51">
        <v>44348</v>
      </c>
      <c r="BG24" s="51">
        <v>44378</v>
      </c>
      <c r="BH24" s="51">
        <v>44409</v>
      </c>
      <c r="BI24" s="51">
        <v>44440</v>
      </c>
      <c r="BJ24" s="51">
        <v>44470</v>
      </c>
      <c r="BK24" s="51">
        <v>44501</v>
      </c>
      <c r="BL24" s="51">
        <v>44531</v>
      </c>
      <c r="BM24" s="51">
        <v>44562</v>
      </c>
      <c r="BN24" s="51">
        <v>44593</v>
      </c>
      <c r="BO24" s="51">
        <v>44621</v>
      </c>
      <c r="BP24" s="51">
        <v>44652</v>
      </c>
      <c r="BQ24" s="51">
        <v>44682</v>
      </c>
      <c r="BR24" s="51">
        <v>44713</v>
      </c>
      <c r="BS24" s="51">
        <v>44743</v>
      </c>
      <c r="BT24" s="51">
        <v>44774</v>
      </c>
      <c r="BU24" s="51">
        <v>44805</v>
      </c>
      <c r="BV24" s="51">
        <v>44835</v>
      </c>
      <c r="BW24" s="51">
        <v>44866</v>
      </c>
      <c r="BX24" s="51">
        <v>44896</v>
      </c>
      <c r="BY24" s="51">
        <v>44927</v>
      </c>
      <c r="BZ24" s="51">
        <v>44958</v>
      </c>
      <c r="CA24" s="51">
        <v>44986</v>
      </c>
      <c r="CB24" s="51">
        <v>45017</v>
      </c>
      <c r="CC24" s="51">
        <v>45047</v>
      </c>
      <c r="CD24" s="51">
        <v>45078</v>
      </c>
      <c r="CE24" s="51">
        <v>45108</v>
      </c>
      <c r="CF24" s="51">
        <v>45139</v>
      </c>
      <c r="CG24" s="51">
        <v>45170</v>
      </c>
      <c r="CH24" s="51">
        <v>45200</v>
      </c>
      <c r="CI24" s="51">
        <v>45231</v>
      </c>
      <c r="CJ24" s="51">
        <v>45261</v>
      </c>
      <c r="CK24" s="54"/>
      <c r="CL24" s="54"/>
      <c r="CM24" s="54"/>
      <c r="CN24" s="54"/>
      <c r="CO24" s="54"/>
      <c r="CP24" s="54"/>
      <c r="CQ24" s="54"/>
      <c r="CR24" s="54"/>
      <c r="CS24" s="46"/>
      <c r="CT24" s="46"/>
      <c r="CU24" s="46"/>
      <c r="CV24" s="46"/>
      <c r="CW24" s="46"/>
      <c r="CX24" s="46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9"/>
      <c r="DU24" s="49"/>
      <c r="DV24" s="49"/>
      <c r="DW24" s="49"/>
      <c r="DX24" s="49"/>
      <c r="DY24" s="47"/>
      <c r="DZ24" s="47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58" t="s">
        <v>21</v>
      </c>
      <c r="ER24" s="58" t="s">
        <v>30</v>
      </c>
      <c r="ES24" s="49"/>
      <c r="ET24" s="49"/>
      <c r="EU24" s="49"/>
      <c r="EV24" s="49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30"/>
      <c r="FL24" s="30"/>
      <c r="FM24" s="30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</row>
    <row r="25" spans="1:205" x14ac:dyDescent="0.25">
      <c r="R25" s="30"/>
      <c r="S25" s="45"/>
      <c r="T25" s="45"/>
      <c r="U25" s="46" t="s">
        <v>12</v>
      </c>
      <c r="V25" s="53"/>
      <c r="W25" s="53"/>
      <c r="X25" s="53"/>
      <c r="Y25" s="53"/>
      <c r="Z25" s="53"/>
      <c r="AA25" s="53">
        <v>0.76</v>
      </c>
      <c r="AB25" s="53">
        <v>0.72</v>
      </c>
      <c r="AC25" s="53">
        <v>0.78</v>
      </c>
      <c r="AD25" s="53">
        <v>0.77</v>
      </c>
      <c r="AE25" s="53">
        <v>0.72</v>
      </c>
      <c r="AF25" s="53">
        <v>0.75</v>
      </c>
      <c r="AG25" s="53">
        <v>0.72307692307692306</v>
      </c>
      <c r="AH25" s="54">
        <v>0.71244635193133043</v>
      </c>
      <c r="AI25" s="54">
        <v>0.75634517766497467</v>
      </c>
      <c r="AJ25" s="53">
        <v>0.775609756097561</v>
      </c>
      <c r="AK25" s="54">
        <v>0.73096446700507611</v>
      </c>
      <c r="AL25" s="54">
        <v>0.70833333333333337</v>
      </c>
      <c r="AM25" s="54">
        <v>0.74770642201834858</v>
      </c>
      <c r="AN25" s="54">
        <v>0.67906976744186043</v>
      </c>
      <c r="AO25" s="54">
        <v>0.7439613526570048</v>
      </c>
      <c r="AP25" s="54">
        <v>0.775609756097561</v>
      </c>
      <c r="AQ25" s="54">
        <v>0.75</v>
      </c>
      <c r="AR25" s="54">
        <v>0.77049180327868849</v>
      </c>
      <c r="AS25" s="54">
        <v>0.76063829787234039</v>
      </c>
      <c r="AT25" s="54">
        <v>0.79057591623036649</v>
      </c>
      <c r="AU25" s="54">
        <v>0.81632653061224492</v>
      </c>
      <c r="AV25" s="54">
        <v>0.75916230366492143</v>
      </c>
      <c r="AW25" s="54">
        <v>0.76800000000000002</v>
      </c>
      <c r="AX25" s="54">
        <v>0.77777777777777779</v>
      </c>
      <c r="AY25" s="54">
        <v>0.75877192982456143</v>
      </c>
      <c r="AZ25" s="54">
        <v>0.74479166666666663</v>
      </c>
      <c r="BA25" s="54">
        <v>0.82222222222222219</v>
      </c>
      <c r="BB25" s="54">
        <v>0.82320441988950277</v>
      </c>
      <c r="BC25" s="54">
        <v>0.74</v>
      </c>
      <c r="BD25" s="54">
        <v>0.77310924369747902</v>
      </c>
      <c r="BE25" s="54">
        <v>0.81782945736434109</v>
      </c>
      <c r="BF25" s="54">
        <v>0.80686695278969955</v>
      </c>
      <c r="BG25" s="54">
        <v>0.7857142857142857</v>
      </c>
      <c r="BH25" s="54">
        <v>0.79729729729729726</v>
      </c>
      <c r="BI25" s="54">
        <v>0.75728155339805825</v>
      </c>
      <c r="BJ25" s="54">
        <v>0.77</v>
      </c>
      <c r="BK25" s="54">
        <v>0.79005524861878451</v>
      </c>
      <c r="BL25" s="54">
        <v>0.80588235294117649</v>
      </c>
      <c r="BM25" s="54">
        <v>0.765625</v>
      </c>
      <c r="BN25" s="54">
        <v>0.72727272727272729</v>
      </c>
      <c r="BO25" s="54">
        <v>0.6908212560386473</v>
      </c>
      <c r="BP25" s="54">
        <v>0.67592592592592593</v>
      </c>
      <c r="BQ25" s="54">
        <v>0.69668246445497628</v>
      </c>
      <c r="BR25" s="54">
        <v>0.70256410256410251</v>
      </c>
      <c r="BS25" s="54">
        <v>0.62427745664739887</v>
      </c>
      <c r="BT25" s="54">
        <v>0.7172774869109948</v>
      </c>
      <c r="BU25" s="54">
        <v>0.67487684729064035</v>
      </c>
      <c r="BV25" s="54">
        <v>0.69668246445497628</v>
      </c>
      <c r="BW25" s="54">
        <v>0.65625</v>
      </c>
      <c r="BX25" s="54">
        <v>0.65193370165745856</v>
      </c>
      <c r="BY25" s="54">
        <v>0.61827956989247312</v>
      </c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46"/>
      <c r="CT25" s="46"/>
      <c r="CU25" s="46"/>
      <c r="CV25" s="46"/>
      <c r="CW25" s="46"/>
      <c r="CX25" s="46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9"/>
      <c r="DU25" s="49"/>
      <c r="DV25" s="49"/>
      <c r="DW25" s="49"/>
      <c r="DX25" s="49"/>
      <c r="DY25" s="47"/>
      <c r="DZ25" s="47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58" t="s">
        <v>20</v>
      </c>
      <c r="ER25" s="58" t="s">
        <v>26</v>
      </c>
      <c r="ES25" s="49"/>
      <c r="ET25" s="49"/>
      <c r="EU25" s="49"/>
      <c r="EV25" s="49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30"/>
      <c r="FL25" s="30"/>
      <c r="FM25" s="30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</row>
    <row r="26" spans="1:205" x14ac:dyDescent="0.25">
      <c r="R26" s="30"/>
      <c r="S26" s="45"/>
      <c r="T26" s="45"/>
      <c r="U26" s="46" t="s">
        <v>9</v>
      </c>
      <c r="V26" s="53"/>
      <c r="W26" s="53"/>
      <c r="X26" s="53"/>
      <c r="Y26" s="53"/>
      <c r="Z26" s="53"/>
      <c r="AA26" s="53">
        <v>0.43</v>
      </c>
      <c r="AB26" s="53">
        <v>0.43</v>
      </c>
      <c r="AC26" s="53">
        <v>0.37</v>
      </c>
      <c r="AD26" s="53">
        <v>0.41</v>
      </c>
      <c r="AE26" s="53">
        <v>0.45</v>
      </c>
      <c r="AF26" s="53">
        <v>0.41</v>
      </c>
      <c r="AG26" s="53">
        <v>0.36160714285714285</v>
      </c>
      <c r="AH26" s="54">
        <v>0.35573122529644269</v>
      </c>
      <c r="AI26" s="54">
        <v>0.35148514851485146</v>
      </c>
      <c r="AJ26" s="53">
        <v>0.37899543378995432</v>
      </c>
      <c r="AK26" s="54">
        <v>0.39819004524886875</v>
      </c>
      <c r="AL26" s="54">
        <v>0.3473684210526316</v>
      </c>
      <c r="AM26" s="54">
        <v>0.35374149659863946</v>
      </c>
      <c r="AN26" s="54">
        <v>0.36206896551724138</v>
      </c>
      <c r="AO26" s="54">
        <v>0.39247311827956988</v>
      </c>
      <c r="AP26" s="54">
        <v>0.3651685393258427</v>
      </c>
      <c r="AQ26" s="54">
        <v>0.37552742616033757</v>
      </c>
      <c r="AR26" s="54">
        <v>0.34328358208955223</v>
      </c>
      <c r="AS26" s="54">
        <v>0.39705882352941174</v>
      </c>
      <c r="AT26" s="54">
        <v>0.37920489296636084</v>
      </c>
      <c r="AU26" s="54">
        <v>0.38435374149659862</v>
      </c>
      <c r="AV26" s="54">
        <v>0.36704119850187267</v>
      </c>
      <c r="AW26" s="54">
        <v>0.40229885057471265</v>
      </c>
      <c r="AX26" s="54">
        <v>0.39461883408071746</v>
      </c>
      <c r="AY26" s="54">
        <v>0.4128787878787879</v>
      </c>
      <c r="AZ26" s="54">
        <v>0.42750929368029739</v>
      </c>
      <c r="BA26" s="54">
        <v>0.4281150159744409</v>
      </c>
      <c r="BB26" s="54">
        <v>0.45652173913043476</v>
      </c>
      <c r="BC26" s="54">
        <v>0.42724458204334365</v>
      </c>
      <c r="BD26" s="54">
        <v>0.43425076452599387</v>
      </c>
      <c r="BE26" s="54">
        <v>0.42559523809523808</v>
      </c>
      <c r="BF26" s="54">
        <v>0.47337278106508873</v>
      </c>
      <c r="BG26" s="54">
        <v>0.43274853801169588</v>
      </c>
      <c r="BH26" s="54">
        <v>0.50887573964497046</v>
      </c>
      <c r="BI26" s="54">
        <v>0.45573770491803278</v>
      </c>
      <c r="BJ26" s="54">
        <v>0.51</v>
      </c>
      <c r="BK26" s="54">
        <v>0.44940476190476192</v>
      </c>
      <c r="BL26" s="54">
        <v>0.45052083333333331</v>
      </c>
      <c r="BM26" s="54">
        <v>0.44507042253521129</v>
      </c>
      <c r="BN26" s="54">
        <v>0.44444444444444442</v>
      </c>
      <c r="BO26" s="54">
        <v>0.44662921348314605</v>
      </c>
      <c r="BP26" s="54">
        <v>0.45844504021447718</v>
      </c>
      <c r="BQ26" s="54">
        <v>0.45477386934673369</v>
      </c>
      <c r="BR26" s="54">
        <v>0.43699731903485256</v>
      </c>
      <c r="BS26" s="54">
        <v>0.41176470588235292</v>
      </c>
      <c r="BT26" s="54">
        <v>0.49076517150395776</v>
      </c>
      <c r="BU26" s="54">
        <v>0.42780748663101603</v>
      </c>
      <c r="BV26" s="54">
        <v>0.4282115869017632</v>
      </c>
      <c r="BW26" s="54">
        <v>0.4349112426035503</v>
      </c>
      <c r="BX26" s="54">
        <v>0.42930591259640105</v>
      </c>
      <c r="BY26" s="54">
        <v>0.4379746835443038</v>
      </c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46"/>
      <c r="CT26" s="46"/>
      <c r="CU26" s="46"/>
      <c r="CV26" s="46"/>
      <c r="CW26" s="46"/>
      <c r="CX26" s="46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9"/>
      <c r="DU26" s="49"/>
      <c r="DV26" s="49"/>
      <c r="DW26" s="49"/>
      <c r="DX26" s="49"/>
      <c r="DY26" s="47"/>
      <c r="DZ26" s="47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58" t="s">
        <v>19</v>
      </c>
      <c r="ER26" s="58" t="s">
        <v>29</v>
      </c>
      <c r="ES26" s="49"/>
      <c r="ET26" s="49"/>
      <c r="EU26" s="49"/>
      <c r="EV26" s="49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30"/>
      <c r="FL26" s="30"/>
      <c r="FM26" s="30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</row>
    <row r="27" spans="1:205" x14ac:dyDescent="0.25">
      <c r="R27" s="30"/>
      <c r="S27" s="45"/>
      <c r="T27" s="45"/>
      <c r="U27" s="46" t="s">
        <v>11</v>
      </c>
      <c r="V27" s="53"/>
      <c r="W27" s="53"/>
      <c r="X27" s="53"/>
      <c r="Y27" s="53"/>
      <c r="Z27" s="53"/>
      <c r="AA27" s="53">
        <v>0.23</v>
      </c>
      <c r="AB27" s="53">
        <v>0.25</v>
      </c>
      <c r="AC27" s="53">
        <v>0.21</v>
      </c>
      <c r="AD27" s="53">
        <v>0.26</v>
      </c>
      <c r="AE27" s="53">
        <v>0.28999999999999998</v>
      </c>
      <c r="AF27" s="53">
        <v>0.27</v>
      </c>
      <c r="AG27" s="53">
        <v>0.25352112676056338</v>
      </c>
      <c r="AH27" s="54">
        <v>0.20689655172413793</v>
      </c>
      <c r="AI27" s="54">
        <v>0.17948717948717949</v>
      </c>
      <c r="AJ27" s="53">
        <v>0.18888888888888888</v>
      </c>
      <c r="AK27" s="54">
        <v>0.21428571428571427</v>
      </c>
      <c r="AL27" s="54">
        <v>0.21686746987951808</v>
      </c>
      <c r="AM27" s="54">
        <v>0.24242424242424243</v>
      </c>
      <c r="AN27" s="54">
        <v>0.22222222222222221</v>
      </c>
      <c r="AO27" s="54">
        <v>0.24285714285714285</v>
      </c>
      <c r="AP27" s="54">
        <v>0.22058823529411764</v>
      </c>
      <c r="AQ27" s="54">
        <v>0.23809523809523808</v>
      </c>
      <c r="AR27" s="54">
        <v>0.31481481481481483</v>
      </c>
      <c r="AS27" s="54">
        <v>0.17647058823529413</v>
      </c>
      <c r="AT27" s="54">
        <v>0</v>
      </c>
      <c r="AU27" s="54">
        <v>0.3</v>
      </c>
      <c r="AV27" s="54">
        <v>7.1428571428571425E-2</v>
      </c>
      <c r="AW27" s="54">
        <v>0</v>
      </c>
      <c r="AX27" s="54">
        <v>1</v>
      </c>
      <c r="AY27" s="54">
        <v>0.5</v>
      </c>
      <c r="AZ27" s="54">
        <v>0</v>
      </c>
      <c r="BA27" s="54"/>
      <c r="BB27" s="54"/>
      <c r="BC27" s="54"/>
      <c r="BD27" s="54">
        <v>0</v>
      </c>
      <c r="BE27" s="54">
        <v>0</v>
      </c>
      <c r="BF27" s="54">
        <v>0.33333333333333331</v>
      </c>
      <c r="BG27" s="54">
        <v>0</v>
      </c>
      <c r="BH27" s="54">
        <v>0.14285714285714285</v>
      </c>
      <c r="BI27" s="54">
        <v>0.25</v>
      </c>
      <c r="BJ27" s="54">
        <v>0.33</v>
      </c>
      <c r="BK27" s="54">
        <v>0.45454545454545453</v>
      </c>
      <c r="BL27" s="54">
        <v>0.375</v>
      </c>
      <c r="BM27" s="54">
        <v>0.31818181818181818</v>
      </c>
      <c r="BN27" s="54">
        <v>0.39130434782608697</v>
      </c>
      <c r="BO27" s="54">
        <v>0.3125</v>
      </c>
      <c r="BP27" s="54">
        <v>0.3888888888888889</v>
      </c>
      <c r="BQ27" s="54">
        <v>0.28000000000000003</v>
      </c>
      <c r="BR27" s="54">
        <v>0.21052631578947367</v>
      </c>
      <c r="BS27" s="54">
        <v>0.19047619047619047</v>
      </c>
      <c r="BT27" s="54">
        <v>0.27027027027027029</v>
      </c>
      <c r="BU27" s="54">
        <v>0.27272727272727271</v>
      </c>
      <c r="BV27" s="54">
        <v>0.4</v>
      </c>
      <c r="BW27" s="54">
        <v>0.35714285714285715</v>
      </c>
      <c r="BX27" s="54">
        <v>0.28000000000000003</v>
      </c>
      <c r="BY27" s="54">
        <v>0.45161290322580644</v>
      </c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46"/>
      <c r="CT27" s="46"/>
      <c r="CU27" s="46"/>
      <c r="CV27" s="46"/>
      <c r="CW27" s="46"/>
      <c r="CX27" s="46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9"/>
      <c r="DU27" s="49"/>
      <c r="DV27" s="49"/>
      <c r="DW27" s="49"/>
      <c r="DX27" s="49"/>
      <c r="DY27" s="47"/>
      <c r="DZ27" s="47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58" t="s">
        <v>18</v>
      </c>
      <c r="ER27" s="58" t="s">
        <v>35</v>
      </c>
      <c r="ES27" s="49"/>
      <c r="ET27" s="49"/>
      <c r="EU27" s="49"/>
      <c r="EV27" s="49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30"/>
      <c r="FL27" s="30"/>
      <c r="FM27" s="30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</row>
    <row r="28" spans="1:205" x14ac:dyDescent="0.25">
      <c r="R28" s="30"/>
      <c r="S28" s="45"/>
      <c r="T28" s="45"/>
      <c r="U28" s="46" t="s">
        <v>10</v>
      </c>
      <c r="V28" s="53"/>
      <c r="W28" s="53"/>
      <c r="X28" s="53"/>
      <c r="Y28" s="53"/>
      <c r="Z28" s="53"/>
      <c r="AA28" s="53">
        <v>0.66</v>
      </c>
      <c r="AB28" s="53">
        <v>0.62</v>
      </c>
      <c r="AC28" s="53">
        <v>0.64</v>
      </c>
      <c r="AD28" s="53">
        <v>0.77</v>
      </c>
      <c r="AE28" s="53">
        <v>0.61</v>
      </c>
      <c r="AF28" s="53">
        <v>0.69</v>
      </c>
      <c r="AG28" s="53">
        <v>0.70588235294117652</v>
      </c>
      <c r="AH28" s="54">
        <v>0.69696969696969702</v>
      </c>
      <c r="AI28" s="54">
        <v>0.6216216216216216</v>
      </c>
      <c r="AJ28" s="53">
        <v>0.63636363636363635</v>
      </c>
      <c r="AK28" s="54">
        <v>0.55000000000000004</v>
      </c>
      <c r="AL28" s="54">
        <v>0.66666666666666663</v>
      </c>
      <c r="AM28" s="54">
        <v>0.72222222222222221</v>
      </c>
      <c r="AN28" s="54">
        <v>0.55555555555555558</v>
      </c>
      <c r="AO28" s="54">
        <v>0.56756756756756754</v>
      </c>
      <c r="AP28" s="54">
        <v>0.6097560975609756</v>
      </c>
      <c r="AQ28" s="54">
        <v>0.5641025641025641</v>
      </c>
      <c r="AR28" s="54">
        <v>0.38235294117647056</v>
      </c>
      <c r="AS28" s="54">
        <v>0.57894736842105265</v>
      </c>
      <c r="AT28" s="54">
        <v>0.52083333333333337</v>
      </c>
      <c r="AU28" s="54">
        <v>0.31707317073170732</v>
      </c>
      <c r="AV28" s="54">
        <v>0.46808510638297873</v>
      </c>
      <c r="AW28" s="54">
        <v>0.5714285714285714</v>
      </c>
      <c r="AX28" s="54">
        <v>0.45</v>
      </c>
      <c r="AY28" s="54">
        <v>0.45454545454545453</v>
      </c>
      <c r="AZ28" s="54">
        <v>0.4358974358974359</v>
      </c>
      <c r="BA28" s="54">
        <v>0.49090909090909091</v>
      </c>
      <c r="BB28" s="54">
        <v>0.43333333333333335</v>
      </c>
      <c r="BC28" s="54">
        <v>0.5</v>
      </c>
      <c r="BD28" s="54">
        <v>0.50909090909090904</v>
      </c>
      <c r="BE28" s="54">
        <v>0.59649122807017541</v>
      </c>
      <c r="BF28" s="54">
        <v>0.47727272727272729</v>
      </c>
      <c r="BG28" s="54">
        <v>0.55000000000000004</v>
      </c>
      <c r="BH28" s="54">
        <v>0.40909090909090912</v>
      </c>
      <c r="BI28" s="54">
        <v>0.52941176470588236</v>
      </c>
      <c r="BJ28" s="54">
        <v>0.61</v>
      </c>
      <c r="BK28" s="54">
        <v>0.52</v>
      </c>
      <c r="BL28" s="54">
        <v>0.660377358490566</v>
      </c>
      <c r="BM28" s="54">
        <v>0.65217391304347827</v>
      </c>
      <c r="BN28" s="54">
        <v>0.5</v>
      </c>
      <c r="BO28" s="54">
        <v>0.45614035087719296</v>
      </c>
      <c r="BP28" s="54">
        <v>0.55555555555555558</v>
      </c>
      <c r="BQ28" s="54">
        <v>0.68888888888888888</v>
      </c>
      <c r="BR28" s="54">
        <v>0.5714285714285714</v>
      </c>
      <c r="BS28" s="54">
        <v>0.64444444444444449</v>
      </c>
      <c r="BT28" s="54">
        <v>0.58536585365853655</v>
      </c>
      <c r="BU28" s="54">
        <v>0.55555555555555558</v>
      </c>
      <c r="BV28" s="54">
        <v>0.46341463414634149</v>
      </c>
      <c r="BW28" s="54">
        <v>0.46</v>
      </c>
      <c r="BX28" s="54">
        <v>0.52830188679245282</v>
      </c>
      <c r="BY28" s="54">
        <v>0.54054054054054057</v>
      </c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46"/>
      <c r="CT28" s="46"/>
      <c r="CU28" s="46"/>
      <c r="CV28" s="46"/>
      <c r="CW28" s="46"/>
      <c r="CX28" s="46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9"/>
      <c r="DU28" s="49"/>
      <c r="DV28" s="49"/>
      <c r="DW28" s="49"/>
      <c r="DX28" s="49"/>
      <c r="DY28" s="47"/>
      <c r="DZ28" s="47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58" t="s">
        <v>17</v>
      </c>
      <c r="ER28" s="58" t="s">
        <v>27</v>
      </c>
      <c r="ES28" s="49"/>
      <c r="ET28" s="49"/>
      <c r="EU28" s="49"/>
      <c r="EV28" s="49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30"/>
      <c r="FL28" s="30"/>
      <c r="FM28" s="30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</row>
    <row r="29" spans="1:205" x14ac:dyDescent="0.25">
      <c r="R29" s="30"/>
      <c r="S29" s="45"/>
      <c r="T29" s="45"/>
      <c r="U29" s="46" t="s">
        <v>8</v>
      </c>
      <c r="V29" s="53"/>
      <c r="W29" s="53"/>
      <c r="X29" s="53"/>
      <c r="Y29" s="53"/>
      <c r="Z29" s="53"/>
      <c r="AA29" s="53">
        <v>0.42</v>
      </c>
      <c r="AB29" s="53">
        <v>0.36</v>
      </c>
      <c r="AC29" s="53">
        <v>0.38</v>
      </c>
      <c r="AD29" s="53">
        <v>0.34</v>
      </c>
      <c r="AE29" s="53">
        <v>0.41</v>
      </c>
      <c r="AF29" s="53">
        <v>0.41</v>
      </c>
      <c r="AG29" s="53">
        <v>0.31818181818181818</v>
      </c>
      <c r="AH29" s="54">
        <v>0.34517766497461927</v>
      </c>
      <c r="AI29" s="54">
        <v>0.38181818181818183</v>
      </c>
      <c r="AJ29" s="53">
        <v>0.44078947368421051</v>
      </c>
      <c r="AK29" s="54">
        <v>0.40782122905027934</v>
      </c>
      <c r="AL29" s="54">
        <v>0.42391304347826086</v>
      </c>
      <c r="AM29" s="54">
        <v>0.47530864197530864</v>
      </c>
      <c r="AN29" s="54">
        <v>0.38311688311688313</v>
      </c>
      <c r="AO29" s="54">
        <v>0.37878787878787878</v>
      </c>
      <c r="AP29" s="54">
        <v>0.46527777777777779</v>
      </c>
      <c r="AQ29" s="54">
        <v>0.50574712643678166</v>
      </c>
      <c r="AR29" s="54">
        <v>0.42307692307692307</v>
      </c>
      <c r="AS29" s="54">
        <v>0.42675159235668791</v>
      </c>
      <c r="AT29" s="54">
        <v>0.38461538461538464</v>
      </c>
      <c r="AU29" s="54">
        <v>0.37423312883435583</v>
      </c>
      <c r="AV29" s="54">
        <v>0.38167938931297712</v>
      </c>
      <c r="AW29" s="54">
        <v>0.34745762711864409</v>
      </c>
      <c r="AX29" s="54">
        <v>0.34482758620689657</v>
      </c>
      <c r="AY29" s="54">
        <v>0.33898305084745761</v>
      </c>
      <c r="AZ29" s="54">
        <v>0.375</v>
      </c>
      <c r="BA29" s="54">
        <v>0.35</v>
      </c>
      <c r="BB29" s="54">
        <v>0.44680851063829785</v>
      </c>
      <c r="BC29" s="54">
        <v>0.33540372670807456</v>
      </c>
      <c r="BD29" s="54">
        <v>0.36666666666666664</v>
      </c>
      <c r="BE29" s="54">
        <v>0.29496402877697842</v>
      </c>
      <c r="BF29" s="54">
        <v>0.31034482758620691</v>
      </c>
      <c r="BG29" s="54">
        <v>0.36283185840707965</v>
      </c>
      <c r="BH29" s="54">
        <v>0.37704918032786883</v>
      </c>
      <c r="BI29" s="54">
        <v>0.31914893617021278</v>
      </c>
      <c r="BJ29" s="54">
        <v>0.4</v>
      </c>
      <c r="BK29" s="54">
        <v>0.46400000000000002</v>
      </c>
      <c r="BL29" s="54">
        <v>0.36206896551724138</v>
      </c>
      <c r="BM29" s="54">
        <v>0.42962962962962964</v>
      </c>
      <c r="BN29" s="54">
        <v>0.40833333333333333</v>
      </c>
      <c r="BO29" s="54">
        <v>0.39156626506024095</v>
      </c>
      <c r="BP29" s="54">
        <v>0.39455782312925169</v>
      </c>
      <c r="BQ29" s="54">
        <v>0.38410596026490068</v>
      </c>
      <c r="BR29" s="54">
        <v>0.33333333333333331</v>
      </c>
      <c r="BS29" s="54">
        <v>0.375</v>
      </c>
      <c r="BT29" s="54">
        <v>0.3482142857142857</v>
      </c>
      <c r="BU29" s="54">
        <v>0.34782608695652173</v>
      </c>
      <c r="BV29" s="54">
        <v>0.39240506329113922</v>
      </c>
      <c r="BW29" s="54">
        <v>0.3108108108108108</v>
      </c>
      <c r="BX29" s="54">
        <v>0.30201342281879195</v>
      </c>
      <c r="BY29" s="54">
        <v>0.3925925925925926</v>
      </c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46"/>
      <c r="CT29" s="46"/>
      <c r="CU29" s="46"/>
      <c r="CV29" s="46"/>
      <c r="CW29" s="46"/>
      <c r="CX29" s="46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9"/>
      <c r="DU29" s="49"/>
      <c r="DV29" s="49"/>
      <c r="DW29" s="49"/>
      <c r="DX29" s="49"/>
      <c r="DY29" s="47"/>
      <c r="DZ29" s="47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58" t="s">
        <v>16</v>
      </c>
      <c r="ER29" s="58" t="s">
        <v>31</v>
      </c>
      <c r="ES29" s="49"/>
      <c r="ET29" s="49"/>
      <c r="EU29" s="49"/>
      <c r="EV29" s="49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30"/>
      <c r="FL29" s="30"/>
      <c r="FM29" s="30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</row>
    <row r="30" spans="1:205" x14ac:dyDescent="0.25">
      <c r="R30" s="30"/>
      <c r="S30" s="45"/>
      <c r="T30" s="45"/>
      <c r="U30" s="46" t="s">
        <v>7</v>
      </c>
      <c r="V30" s="53"/>
      <c r="W30" s="53"/>
      <c r="X30" s="53"/>
      <c r="Y30" s="53"/>
      <c r="Z30" s="53"/>
      <c r="AA30" s="53">
        <v>0.8</v>
      </c>
      <c r="AB30" s="53">
        <v>0.4</v>
      </c>
      <c r="AC30" s="53">
        <v>0.7</v>
      </c>
      <c r="AD30" s="53">
        <v>0.57999999999999996</v>
      </c>
      <c r="AE30" s="53">
        <v>0.55000000000000004</v>
      </c>
      <c r="AF30" s="53">
        <v>0.59</v>
      </c>
      <c r="AG30" s="53">
        <v>0.61290322580645162</v>
      </c>
      <c r="AH30" s="54">
        <v>0.61764705882352944</v>
      </c>
      <c r="AI30" s="54">
        <v>0.4</v>
      </c>
      <c r="AJ30" s="53">
        <v>0.54</v>
      </c>
      <c r="AK30" s="54">
        <v>0.51020408163265307</v>
      </c>
      <c r="AL30" s="54">
        <v>0.45833333333333331</v>
      </c>
      <c r="AM30" s="54">
        <v>0.5</v>
      </c>
      <c r="AN30" s="54">
        <v>1</v>
      </c>
      <c r="AO30" s="54">
        <v>0.33333333333333331</v>
      </c>
      <c r="AP30" s="54">
        <v>0.66666666666666663</v>
      </c>
      <c r="AQ30" s="54">
        <v>0.6</v>
      </c>
      <c r="AR30" s="54">
        <v>0</v>
      </c>
      <c r="AS30" s="54">
        <v>0.55555555555555558</v>
      </c>
      <c r="AT30" s="54">
        <v>0.42857142857142855</v>
      </c>
      <c r="AU30" s="54">
        <v>0.5</v>
      </c>
      <c r="AV30" s="54">
        <v>0.41666666666666669</v>
      </c>
      <c r="AW30" s="54">
        <v>0.33333333333333331</v>
      </c>
      <c r="AX30" s="54">
        <v>0.83333333333333337</v>
      </c>
      <c r="AY30" s="54">
        <v>0.5714285714285714</v>
      </c>
      <c r="AZ30" s="54">
        <v>0.5714285714285714</v>
      </c>
      <c r="BA30" s="54">
        <v>0</v>
      </c>
      <c r="BB30" s="54">
        <v>0</v>
      </c>
      <c r="BC30" s="54"/>
      <c r="BD30" s="54"/>
      <c r="BE30" s="54"/>
      <c r="BF30" s="54"/>
      <c r="BG30" s="54">
        <v>0</v>
      </c>
      <c r="BH30" s="54">
        <v>0</v>
      </c>
      <c r="BI30" s="54"/>
      <c r="BJ30" s="54">
        <v>0</v>
      </c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46"/>
      <c r="CT30" s="46"/>
      <c r="CU30" s="46"/>
      <c r="CV30" s="46"/>
      <c r="CW30" s="46"/>
      <c r="CX30" s="46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9"/>
      <c r="DU30" s="49"/>
      <c r="DV30" s="49"/>
      <c r="DW30" s="49"/>
      <c r="DX30" s="49"/>
      <c r="DY30" s="47"/>
      <c r="DZ30" s="47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58" t="s">
        <v>36</v>
      </c>
      <c r="ER30" s="58" t="s">
        <v>37</v>
      </c>
      <c r="ES30" s="49"/>
      <c r="ET30" s="49"/>
      <c r="EU30" s="49"/>
      <c r="EV30" s="49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30"/>
      <c r="FL30" s="30"/>
      <c r="FM30" s="30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</row>
    <row r="31" spans="1:205" x14ac:dyDescent="0.25">
      <c r="R31" s="30"/>
      <c r="S31" s="45"/>
      <c r="T31" s="45"/>
      <c r="U31" s="46" t="s">
        <v>6</v>
      </c>
      <c r="V31" s="53"/>
      <c r="W31" s="53"/>
      <c r="X31" s="53"/>
      <c r="Y31" s="53"/>
      <c r="Z31" s="53"/>
      <c r="AA31" s="53">
        <v>0.56000000000000005</v>
      </c>
      <c r="AB31" s="53">
        <v>0.46</v>
      </c>
      <c r="AC31" s="53">
        <v>0.42</v>
      </c>
      <c r="AD31" s="53">
        <v>0.63</v>
      </c>
      <c r="AE31" s="53">
        <v>0.37</v>
      </c>
      <c r="AF31" s="53">
        <v>0.4</v>
      </c>
      <c r="AG31" s="53">
        <v>0.47058823529411764</v>
      </c>
      <c r="AH31" s="54">
        <v>0.38461538461538464</v>
      </c>
      <c r="AI31" s="54">
        <v>0.29166666666666669</v>
      </c>
      <c r="AJ31" s="53">
        <v>0.33333333333333331</v>
      </c>
      <c r="AK31" s="54">
        <v>0.34042553191489361</v>
      </c>
      <c r="AL31" s="54">
        <v>0.36956521739130432</v>
      </c>
      <c r="AM31" s="54">
        <v>0.41935483870967744</v>
      </c>
      <c r="AN31" s="54">
        <v>0.32558139534883723</v>
      </c>
      <c r="AO31" s="54">
        <v>0.31578947368421051</v>
      </c>
      <c r="AP31" s="54">
        <v>0.23809523809523808</v>
      </c>
      <c r="AQ31" s="54">
        <v>0.37096774193548387</v>
      </c>
      <c r="AR31" s="54">
        <v>0.27906976744186046</v>
      </c>
      <c r="AS31" s="54">
        <v>0.4</v>
      </c>
      <c r="AT31" s="54">
        <v>0.36065573770491804</v>
      </c>
      <c r="AU31" s="54">
        <v>0.46341463414634149</v>
      </c>
      <c r="AV31" s="54">
        <v>0.30612244897959184</v>
      </c>
      <c r="AW31" s="54">
        <v>0.33333333333333331</v>
      </c>
      <c r="AX31" s="54">
        <v>0.2413793103448276</v>
      </c>
      <c r="AY31" s="54">
        <v>0.30434782608695654</v>
      </c>
      <c r="AZ31" s="54">
        <v>0.22857142857142856</v>
      </c>
      <c r="BA31" s="54">
        <v>0.22222222222222221</v>
      </c>
      <c r="BB31" s="54">
        <v>0.45283018867924529</v>
      </c>
      <c r="BC31" s="54">
        <v>0.27272727272727271</v>
      </c>
      <c r="BD31" s="54">
        <v>0.38709677419354838</v>
      </c>
      <c r="BE31" s="54">
        <v>0.34042553191489361</v>
      </c>
      <c r="BF31" s="54">
        <v>0.26415094339622641</v>
      </c>
      <c r="BG31" s="54">
        <v>0.26415094339622641</v>
      </c>
      <c r="BH31" s="54">
        <v>0.31578947368421051</v>
      </c>
      <c r="BI31" s="54">
        <v>0.32558139534883723</v>
      </c>
      <c r="BJ31" s="54">
        <v>0.28999999999999998</v>
      </c>
      <c r="BK31" s="54">
        <v>0.10638297872340426</v>
      </c>
      <c r="BL31" s="54">
        <v>0.28846153846153844</v>
      </c>
      <c r="BM31" s="54">
        <v>0.26315789473684209</v>
      </c>
      <c r="BN31" s="54">
        <v>0.24444444444444444</v>
      </c>
      <c r="BO31" s="54">
        <v>0.27083333333333331</v>
      </c>
      <c r="BP31" s="54">
        <v>0.3783783783783784</v>
      </c>
      <c r="BQ31" s="54">
        <v>0.27419354838709675</v>
      </c>
      <c r="BR31" s="54">
        <v>0.25925925925925924</v>
      </c>
      <c r="BS31" s="54">
        <v>0.22580645161290322</v>
      </c>
      <c r="BT31" s="54">
        <v>0.32075471698113206</v>
      </c>
      <c r="BU31" s="54">
        <v>0.34545454545454546</v>
      </c>
      <c r="BV31" s="54">
        <v>0.19672131147540983</v>
      </c>
      <c r="BW31" s="54">
        <v>0.22</v>
      </c>
      <c r="BX31" s="54">
        <v>0.23684210526315788</v>
      </c>
      <c r="BY31" s="54">
        <v>0.29545454545454547</v>
      </c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46"/>
      <c r="CT31" s="46"/>
      <c r="CU31" s="46"/>
      <c r="CV31" s="46"/>
      <c r="CW31" s="46"/>
      <c r="CX31" s="46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9"/>
      <c r="DU31" s="49"/>
      <c r="DV31" s="49"/>
      <c r="DW31" s="49"/>
      <c r="DX31" s="49"/>
      <c r="DY31" s="47"/>
      <c r="DZ31" s="47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58" t="s">
        <v>14</v>
      </c>
      <c r="ER31" s="58" t="s">
        <v>33</v>
      </c>
      <c r="ES31" s="49"/>
      <c r="ET31" s="49"/>
      <c r="EU31" s="49"/>
      <c r="EV31" s="49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30"/>
      <c r="FL31" s="30"/>
      <c r="FM31" s="30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</row>
    <row r="32" spans="1:205" x14ac:dyDescent="0.25">
      <c r="R32" s="30"/>
      <c r="S32" s="45"/>
      <c r="T32" s="45"/>
      <c r="U32" s="46" t="s">
        <v>5</v>
      </c>
      <c r="V32" s="53"/>
      <c r="W32" s="53"/>
      <c r="X32" s="53"/>
      <c r="Y32" s="53"/>
      <c r="Z32" s="53"/>
      <c r="AA32" s="53">
        <v>0.59</v>
      </c>
      <c r="AB32" s="53">
        <v>0.56999999999999995</v>
      </c>
      <c r="AC32" s="53">
        <v>0.56000000000000005</v>
      </c>
      <c r="AD32" s="53">
        <v>0.6</v>
      </c>
      <c r="AE32" s="53">
        <v>0.61</v>
      </c>
      <c r="AF32" s="53">
        <v>0.57999999999999996</v>
      </c>
      <c r="AG32" s="53">
        <v>0.54571428571428571</v>
      </c>
      <c r="AH32" s="54">
        <v>0.54741379310344829</v>
      </c>
      <c r="AI32" s="54">
        <v>0.54376657824933683</v>
      </c>
      <c r="AJ32" s="53">
        <v>0.55339805825242716</v>
      </c>
      <c r="AK32" s="54">
        <v>0.49769585253456222</v>
      </c>
      <c r="AL32" s="54">
        <v>0.55216284987277353</v>
      </c>
      <c r="AM32" s="54">
        <v>0.53352769679300294</v>
      </c>
      <c r="AN32" s="54">
        <v>0.54381443298969068</v>
      </c>
      <c r="AO32" s="54">
        <v>0.56049382716049378</v>
      </c>
      <c r="AP32" s="54">
        <v>0.54469273743016755</v>
      </c>
      <c r="AQ32" s="54">
        <v>0.50105263157894742</v>
      </c>
      <c r="AR32" s="54">
        <v>0.54501216545012166</v>
      </c>
      <c r="AS32" s="54">
        <v>0.5113122171945701</v>
      </c>
      <c r="AT32" s="54">
        <v>0.56340956340956339</v>
      </c>
      <c r="AU32" s="54">
        <v>0.49887133182844245</v>
      </c>
      <c r="AV32" s="54">
        <v>0.49</v>
      </c>
      <c r="AW32" s="54">
        <v>0.51660516605166051</v>
      </c>
      <c r="AX32" s="54">
        <v>0.5</v>
      </c>
      <c r="AY32" s="54">
        <v>0.5157384987893463</v>
      </c>
      <c r="AZ32" s="54">
        <v>0.49127906976744184</v>
      </c>
      <c r="BA32" s="54">
        <v>0.50229357798165142</v>
      </c>
      <c r="BB32" s="54">
        <v>0.51677852348993292</v>
      </c>
      <c r="BC32" s="54">
        <v>0.4609375</v>
      </c>
      <c r="BD32" s="54">
        <v>0.46771037181996084</v>
      </c>
      <c r="BE32" s="54">
        <v>0.48341232227488151</v>
      </c>
      <c r="BF32" s="54">
        <v>0.48117154811715479</v>
      </c>
      <c r="BG32" s="54">
        <v>0.44391408114558473</v>
      </c>
      <c r="BH32" s="54">
        <v>0.50224215246636772</v>
      </c>
      <c r="BI32" s="54">
        <v>0.48951048951048953</v>
      </c>
      <c r="BJ32" s="54">
        <v>0.48</v>
      </c>
      <c r="BK32" s="54">
        <v>0.47842401500938087</v>
      </c>
      <c r="BL32" s="54">
        <v>0.4567901234567901</v>
      </c>
      <c r="BM32" s="54">
        <v>0.46678966789667897</v>
      </c>
      <c r="BN32" s="54">
        <v>0.45988258317025438</v>
      </c>
      <c r="BO32" s="54">
        <v>0.45333333333333331</v>
      </c>
      <c r="BP32" s="54">
        <v>0.45207956600361665</v>
      </c>
      <c r="BQ32" s="54">
        <v>0.43761996161228406</v>
      </c>
      <c r="BR32" s="54">
        <v>0.43100189035916825</v>
      </c>
      <c r="BS32" s="54">
        <v>0.40042826552462529</v>
      </c>
      <c r="BT32" s="54">
        <v>0.4677716390423573</v>
      </c>
      <c r="BU32" s="54">
        <v>0.40480961923847697</v>
      </c>
      <c r="BV32" s="54">
        <v>0.40677966101694918</v>
      </c>
      <c r="BW32" s="54">
        <v>0.39632107023411373</v>
      </c>
      <c r="BX32" s="54">
        <v>0.37370242214532873</v>
      </c>
      <c r="BY32" s="54">
        <v>0.35981308411214952</v>
      </c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46"/>
      <c r="CT32" s="46"/>
      <c r="CU32" s="46"/>
      <c r="CV32" s="46"/>
      <c r="CW32" s="46"/>
      <c r="CX32" s="46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58" t="s">
        <v>24</v>
      </c>
      <c r="ER32" s="58" t="s">
        <v>34</v>
      </c>
      <c r="ES32" s="49"/>
      <c r="ET32" s="49"/>
      <c r="EU32" s="49"/>
      <c r="EV32" s="49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30"/>
      <c r="FL32" s="30"/>
      <c r="FM32" s="30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</row>
    <row r="33" spans="3:205" x14ac:dyDescent="0.25">
      <c r="R33" s="30"/>
      <c r="S33" s="45"/>
      <c r="T33" s="45"/>
      <c r="U33" s="46" t="s">
        <v>51</v>
      </c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4"/>
      <c r="AI33" s="54"/>
      <c r="AJ33" s="53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>
        <v>0.39393939393939392</v>
      </c>
      <c r="BJ33" s="54">
        <v>0.56000000000000005</v>
      </c>
      <c r="BK33" s="54">
        <v>0.43243243243243246</v>
      </c>
      <c r="BL33" s="54">
        <v>0.38095238095238093</v>
      </c>
      <c r="BM33" s="54">
        <v>0.42857142857142855</v>
      </c>
      <c r="BN33" s="54">
        <v>0.48936170212765956</v>
      </c>
      <c r="BO33" s="54">
        <v>0.46511627906976744</v>
      </c>
      <c r="BP33" s="54">
        <v>0.34883720930232559</v>
      </c>
      <c r="BQ33" s="54">
        <v>0.4375</v>
      </c>
      <c r="BR33" s="54">
        <v>0.38297872340425532</v>
      </c>
      <c r="BS33" s="54">
        <v>0.47222222222222221</v>
      </c>
      <c r="BT33" s="54">
        <v>0.38297872340425532</v>
      </c>
      <c r="BU33" s="54">
        <v>0.22222222222222221</v>
      </c>
      <c r="BV33" s="54">
        <v>0.48484848484848486</v>
      </c>
      <c r="BW33" s="54">
        <v>0.40540540540540543</v>
      </c>
      <c r="BX33" s="54">
        <v>0.41935483870967744</v>
      </c>
      <c r="BY33" s="54">
        <v>0.45714285714285713</v>
      </c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46"/>
      <c r="CT33" s="46"/>
      <c r="CU33" s="46"/>
      <c r="CV33" s="46"/>
      <c r="CW33" s="46"/>
      <c r="CX33" s="46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30"/>
      <c r="FL33" s="30"/>
      <c r="FM33" s="30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</row>
    <row r="34" spans="3:205" ht="15.75" x14ac:dyDescent="0.25">
      <c r="C34" s="18" t="str">
        <f>VLOOKUP(G3,EQ22:ER32,2,FALSE)</f>
        <v>Percentage of patients (ages &gt;6mo) that have received the annual influenza vaccination.</v>
      </c>
      <c r="R34" s="30"/>
      <c r="S34" s="45"/>
      <c r="T34" s="45"/>
      <c r="U34" s="46" t="s">
        <v>4</v>
      </c>
      <c r="V34" s="53"/>
      <c r="W34" s="53"/>
      <c r="X34" s="53"/>
      <c r="Y34" s="53"/>
      <c r="Z34" s="53"/>
      <c r="AA34" s="53">
        <v>0.54</v>
      </c>
      <c r="AB34" s="53">
        <v>0.56000000000000005</v>
      </c>
      <c r="AC34" s="53">
        <v>0.51</v>
      </c>
      <c r="AD34" s="53">
        <v>0.53</v>
      </c>
      <c r="AE34" s="53">
        <v>0.48</v>
      </c>
      <c r="AF34" s="53">
        <v>0.49</v>
      </c>
      <c r="AG34" s="53">
        <v>0.58552631578947367</v>
      </c>
      <c r="AH34" s="54">
        <v>0.50624999999999998</v>
      </c>
      <c r="AI34" s="54">
        <v>0.4838709677419355</v>
      </c>
      <c r="AJ34" s="53">
        <v>0.46808510638297873</v>
      </c>
      <c r="AK34" s="54">
        <v>0.45901639344262296</v>
      </c>
      <c r="AL34" s="54">
        <v>0.45901639344262296</v>
      </c>
      <c r="AM34" s="54">
        <v>0.46987951807228917</v>
      </c>
      <c r="AN34" s="54">
        <v>0.40206185567010311</v>
      </c>
      <c r="AO34" s="54">
        <v>0.49056603773584906</v>
      </c>
      <c r="AP34" s="54">
        <v>0.42384105960264901</v>
      </c>
      <c r="AQ34" s="54">
        <v>0.45816733067729082</v>
      </c>
      <c r="AR34" s="54">
        <v>0.4041095890410959</v>
      </c>
      <c r="AS34" s="54">
        <v>0.41447368421052633</v>
      </c>
      <c r="AT34" s="54">
        <v>0.46236559139784944</v>
      </c>
      <c r="AU34" s="54">
        <v>0.39597315436241609</v>
      </c>
      <c r="AV34" s="54">
        <v>0.44166666666666665</v>
      </c>
      <c r="AW34" s="54">
        <v>0.34408602150537637</v>
      </c>
      <c r="AX34" s="54">
        <v>0.49557522123893805</v>
      </c>
      <c r="AY34" s="54">
        <v>0.47540983606557374</v>
      </c>
      <c r="AZ34" s="54">
        <v>0.40397350993377484</v>
      </c>
      <c r="BA34" s="54">
        <v>0.40136054421768708</v>
      </c>
      <c r="BB34" s="54">
        <v>0.45222929936305734</v>
      </c>
      <c r="BC34" s="54">
        <v>0.41237113402061853</v>
      </c>
      <c r="BD34" s="54">
        <v>0.38596491228070173</v>
      </c>
      <c r="BE34" s="54">
        <v>0.46060606060606063</v>
      </c>
      <c r="BF34" s="54">
        <v>0.4120603015075377</v>
      </c>
      <c r="BG34" s="54">
        <v>0.46268656716417911</v>
      </c>
      <c r="BH34" s="54">
        <v>0.45971563981042651</v>
      </c>
      <c r="BI34" s="54">
        <v>0.42162162162162165</v>
      </c>
      <c r="BJ34" s="54">
        <v>0.4</v>
      </c>
      <c r="BK34" s="54">
        <v>0.41346153846153844</v>
      </c>
      <c r="BL34" s="54">
        <v>0.45070422535211269</v>
      </c>
      <c r="BM34" s="54">
        <v>0.4329896907216495</v>
      </c>
      <c r="BN34" s="54">
        <v>0.44585987261146498</v>
      </c>
      <c r="BO34" s="54">
        <v>0.42156862745098039</v>
      </c>
      <c r="BP34" s="54">
        <v>0.43715846994535518</v>
      </c>
      <c r="BQ34" s="54">
        <v>0.4881516587677725</v>
      </c>
      <c r="BR34" s="54">
        <v>0.46969696969696972</v>
      </c>
      <c r="BS34" s="54">
        <v>0.4143646408839779</v>
      </c>
      <c r="BT34" s="54">
        <v>0.44174757281553401</v>
      </c>
      <c r="BU34" s="54">
        <v>0.39772727272727271</v>
      </c>
      <c r="BV34" s="54">
        <v>0.38596491228070173</v>
      </c>
      <c r="BW34" s="54">
        <v>0.45911949685534592</v>
      </c>
      <c r="BX34" s="54">
        <v>0.44329896907216493</v>
      </c>
      <c r="BY34" s="54">
        <v>0.39500000000000002</v>
      </c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46"/>
      <c r="CT34" s="46"/>
      <c r="CU34" s="46"/>
      <c r="CV34" s="46"/>
      <c r="CW34" s="46"/>
      <c r="CX34" s="46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30"/>
      <c r="FL34" s="30"/>
      <c r="FM34" s="30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</row>
    <row r="35" spans="3:205" x14ac:dyDescent="0.25">
      <c r="R35" s="30"/>
      <c r="S35" s="45"/>
      <c r="T35" s="45"/>
      <c r="U35" s="46" t="s">
        <v>61</v>
      </c>
      <c r="V35" s="53"/>
      <c r="W35" s="53"/>
      <c r="X35" s="53"/>
      <c r="Y35" s="53"/>
      <c r="Z35" s="53"/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4">
        <v>0</v>
      </c>
      <c r="AH35" s="54">
        <v>0.27</v>
      </c>
      <c r="AI35" s="54">
        <v>0.21</v>
      </c>
      <c r="AJ35" s="53">
        <v>0.23604060913705585</v>
      </c>
      <c r="AK35" s="54">
        <v>0.22519083969465647</v>
      </c>
      <c r="AL35" s="54">
        <v>0.24489795918367346</v>
      </c>
      <c r="AM35" s="54">
        <v>0.27515723270440251</v>
      </c>
      <c r="AN35" s="54">
        <v>0.1853997682502897</v>
      </c>
      <c r="AO35" s="54">
        <v>0.18362573099415205</v>
      </c>
      <c r="AP35" s="54">
        <v>0.30779220779220778</v>
      </c>
      <c r="AQ35" s="54">
        <v>0.51017811704834604</v>
      </c>
      <c r="AR35" s="54">
        <v>0.49017038007863695</v>
      </c>
      <c r="AS35" s="54">
        <v>0.50436953807740326</v>
      </c>
      <c r="AT35" s="54"/>
      <c r="AU35" s="54"/>
      <c r="AV35" s="54"/>
      <c r="AW35" s="54"/>
      <c r="AX35" s="54"/>
      <c r="AY35" s="54"/>
      <c r="AZ35" s="54"/>
      <c r="BA35" s="54"/>
      <c r="BB35" s="54">
        <v>1</v>
      </c>
      <c r="BC35" s="54">
        <v>1</v>
      </c>
      <c r="BD35" s="54">
        <v>1</v>
      </c>
      <c r="BE35" s="54">
        <v>1</v>
      </c>
      <c r="BF35" s="54">
        <v>0.5</v>
      </c>
      <c r="BG35" s="54">
        <v>0.6</v>
      </c>
      <c r="BH35" s="54">
        <v>0.69230769230769229</v>
      </c>
      <c r="BI35" s="54">
        <v>0.60869565217391308</v>
      </c>
      <c r="BJ35" s="54">
        <v>0.68</v>
      </c>
      <c r="BK35" s="54">
        <v>0.52941176470588236</v>
      </c>
      <c r="BL35" s="54">
        <v>0.2857142857142857</v>
      </c>
      <c r="BM35" s="54">
        <v>0.66666666666666663</v>
      </c>
      <c r="BN35" s="54">
        <v>0.45454545454545453</v>
      </c>
      <c r="BO35" s="54">
        <v>0.54545454545454541</v>
      </c>
      <c r="BP35" s="54">
        <v>0.13333333333333333</v>
      </c>
      <c r="BQ35" s="54">
        <v>0.125</v>
      </c>
      <c r="BR35" s="54">
        <v>0.35294117647058826</v>
      </c>
      <c r="BS35" s="54">
        <v>0.26315789473684209</v>
      </c>
      <c r="BT35" s="54">
        <v>0.16666666666666666</v>
      </c>
      <c r="BU35" s="54">
        <v>0.41666666666666669</v>
      </c>
      <c r="BV35" s="54">
        <v>6.25E-2</v>
      </c>
      <c r="BW35" s="54">
        <v>0.3125</v>
      </c>
      <c r="BX35" s="54">
        <v>0.23076923076923078</v>
      </c>
      <c r="BY35" s="54">
        <v>0.16666666666666666</v>
      </c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46"/>
      <c r="CT35" s="46"/>
      <c r="CU35" s="46"/>
      <c r="CV35" s="46"/>
      <c r="CW35" s="46"/>
      <c r="CX35" s="46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30"/>
      <c r="FL35" s="30"/>
      <c r="FM35" s="30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</row>
    <row r="36" spans="3:205" x14ac:dyDescent="0.25">
      <c r="R36" s="30"/>
      <c r="S36" s="45"/>
      <c r="T36" s="45"/>
      <c r="U36" s="46" t="s">
        <v>38</v>
      </c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4"/>
      <c r="AI36" s="54"/>
      <c r="AJ36" s="54"/>
      <c r="AK36" s="46"/>
      <c r="AL36" s="46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46"/>
      <c r="CT36" s="46"/>
      <c r="CU36" s="46"/>
      <c r="CV36" s="46"/>
      <c r="CW36" s="46"/>
      <c r="CX36" s="46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30"/>
      <c r="FL36" s="30"/>
      <c r="FM36" s="30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</row>
    <row r="37" spans="3:205" x14ac:dyDescent="0.25">
      <c r="R37" s="30"/>
      <c r="S37" s="45"/>
      <c r="T37" s="45"/>
      <c r="U37" s="46" t="s">
        <v>3</v>
      </c>
      <c r="V37" s="53"/>
      <c r="W37" s="53"/>
      <c r="X37" s="53"/>
      <c r="Y37" s="53"/>
      <c r="Z37" s="53"/>
      <c r="AA37" s="53">
        <v>0.36</v>
      </c>
      <c r="AB37" s="53">
        <v>0.35</v>
      </c>
      <c r="AC37" s="53">
        <v>0.39</v>
      </c>
      <c r="AD37" s="53">
        <v>0.4</v>
      </c>
      <c r="AE37" s="53">
        <v>0.44</v>
      </c>
      <c r="AF37" s="53">
        <v>0.33</v>
      </c>
      <c r="AG37" s="53">
        <v>0.51923076923076927</v>
      </c>
      <c r="AH37" s="54">
        <v>0.46808510638297873</v>
      </c>
      <c r="AI37" s="54">
        <v>0.48648648648648651</v>
      </c>
      <c r="AJ37" s="53">
        <v>0.27659574468085107</v>
      </c>
      <c r="AK37" s="54">
        <v>0.46</v>
      </c>
      <c r="AL37" s="54">
        <v>0.35849056603773582</v>
      </c>
      <c r="AM37" s="54">
        <v>0.38297872340425532</v>
      </c>
      <c r="AN37" s="54">
        <v>0.32692307692307693</v>
      </c>
      <c r="AO37" s="54">
        <v>0.34146341463414637</v>
      </c>
      <c r="AP37" s="54">
        <v>0.38709677419354838</v>
      </c>
      <c r="AQ37" s="54">
        <v>0.40845070422535212</v>
      </c>
      <c r="AR37" s="54">
        <v>0.35897435897435898</v>
      </c>
      <c r="AS37" s="54">
        <v>0.54166666666666663</v>
      </c>
      <c r="AT37" s="54">
        <v>0.32653061224489793</v>
      </c>
      <c r="AU37" s="54">
        <v>0.38333333333333336</v>
      </c>
      <c r="AV37" s="54">
        <v>0.48888888888888887</v>
      </c>
      <c r="AW37" s="54">
        <v>0.44827586206896552</v>
      </c>
      <c r="AX37" s="54">
        <v>0.55172413793103448</v>
      </c>
      <c r="AY37" s="54">
        <v>0.35714285714285715</v>
      </c>
      <c r="AZ37" s="54">
        <v>0.3</v>
      </c>
      <c r="BA37" s="54">
        <v>0.32727272727272727</v>
      </c>
      <c r="BB37" s="54">
        <v>0.37037037037037035</v>
      </c>
      <c r="BC37" s="54">
        <v>0.359375</v>
      </c>
      <c r="BD37" s="54">
        <v>0.24193548387096775</v>
      </c>
      <c r="BE37" s="54">
        <v>0.28813559322033899</v>
      </c>
      <c r="BF37" s="54">
        <v>0.28947368421052633</v>
      </c>
      <c r="BG37" s="54">
        <v>0.34090909090909088</v>
      </c>
      <c r="BH37" s="54">
        <v>0.46341463414634149</v>
      </c>
      <c r="BI37" s="54">
        <v>0.35714285714285715</v>
      </c>
      <c r="BJ37" s="54">
        <v>0.33</v>
      </c>
      <c r="BK37" s="54">
        <v>0.43181818181818182</v>
      </c>
      <c r="BL37" s="54">
        <v>0.33333333333333331</v>
      </c>
      <c r="BM37" s="54">
        <v>0.38095238095238093</v>
      </c>
      <c r="BN37" s="54">
        <v>0.40677966101694918</v>
      </c>
      <c r="BO37" s="54">
        <v>0.44444444444444442</v>
      </c>
      <c r="BP37" s="54">
        <v>0.31645569620253167</v>
      </c>
      <c r="BQ37" s="54">
        <v>0.38461538461538464</v>
      </c>
      <c r="BR37" s="54">
        <v>0.40425531914893614</v>
      </c>
      <c r="BS37" s="54">
        <v>0.3</v>
      </c>
      <c r="BT37" s="54">
        <v>0.38571428571428573</v>
      </c>
      <c r="BU37" s="54">
        <v>0.37179487179487181</v>
      </c>
      <c r="BV37" s="54">
        <v>0.44186046511627908</v>
      </c>
      <c r="BW37" s="54">
        <v>0.37313432835820898</v>
      </c>
      <c r="BX37" s="54">
        <v>0.35416666666666669</v>
      </c>
      <c r="BY37" s="54">
        <v>0.41538461538461541</v>
      </c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30"/>
      <c r="FL37" s="30"/>
      <c r="FM37" s="30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</row>
    <row r="38" spans="3:205" x14ac:dyDescent="0.25">
      <c r="R38" s="30"/>
      <c r="S38" s="45"/>
      <c r="T38" s="45"/>
      <c r="U38" s="46" t="s">
        <v>2</v>
      </c>
      <c r="V38" s="53"/>
      <c r="W38" s="53"/>
      <c r="X38" s="53"/>
      <c r="Y38" s="53"/>
      <c r="Z38" s="53"/>
      <c r="AA38" s="53">
        <v>0.55000000000000004</v>
      </c>
      <c r="AB38" s="53">
        <v>0.64</v>
      </c>
      <c r="AC38" s="53">
        <v>0.72</v>
      </c>
      <c r="AD38" s="53">
        <v>0.71</v>
      </c>
      <c r="AE38" s="53">
        <v>0.64</v>
      </c>
      <c r="AF38" s="53">
        <v>0.53</v>
      </c>
      <c r="AG38" s="53">
        <v>0.59322033898305082</v>
      </c>
      <c r="AH38" s="54">
        <v>0.57603686635944695</v>
      </c>
      <c r="AI38" s="54">
        <v>0.5545023696682464</v>
      </c>
      <c r="AJ38" s="53">
        <v>0.5436893203883495</v>
      </c>
      <c r="AK38" s="54">
        <v>0.5431034482758621</v>
      </c>
      <c r="AL38" s="54">
        <v>0.52991452991452992</v>
      </c>
      <c r="AM38" s="54">
        <v>0.45320197044334976</v>
      </c>
      <c r="AN38" s="54">
        <v>0.44705882352941179</v>
      </c>
      <c r="AO38" s="54">
        <v>0.46938775510204084</v>
      </c>
      <c r="AP38" s="54">
        <v>0.48401826484018262</v>
      </c>
      <c r="AQ38" s="54">
        <v>0.53475935828877008</v>
      </c>
      <c r="AR38" s="54">
        <v>0.57823129251700678</v>
      </c>
      <c r="AS38" s="54">
        <v>0.5722543352601156</v>
      </c>
      <c r="AT38" s="54">
        <v>0.49029126213592233</v>
      </c>
      <c r="AU38" s="54">
        <v>0.53416149068322982</v>
      </c>
      <c r="AV38" s="54">
        <v>0.51655629139072845</v>
      </c>
      <c r="AW38" s="54">
        <v>0.46666666666666667</v>
      </c>
      <c r="AX38" s="54">
        <v>0.44</v>
      </c>
      <c r="AY38" s="54">
        <v>0.484375</v>
      </c>
      <c r="AZ38" s="54">
        <v>0.54658385093167705</v>
      </c>
      <c r="BA38" s="54">
        <v>0.58503401360544216</v>
      </c>
      <c r="BB38" s="54">
        <v>0.65714285714285714</v>
      </c>
      <c r="BC38" s="54">
        <v>0.63461538461538458</v>
      </c>
      <c r="BD38" s="54">
        <v>0.61038961038961037</v>
      </c>
      <c r="BE38" s="54">
        <v>0.61481481481481481</v>
      </c>
      <c r="BF38" s="54">
        <v>0.68918918918918914</v>
      </c>
      <c r="BG38" s="54">
        <v>0.69599999999999995</v>
      </c>
      <c r="BH38" s="54">
        <v>0.68243243243243246</v>
      </c>
      <c r="BI38" s="54">
        <v>0.62376237623762376</v>
      </c>
      <c r="BJ38" s="54">
        <v>0.66</v>
      </c>
      <c r="BK38" s="54">
        <v>0.74137931034482762</v>
      </c>
      <c r="BL38" s="54">
        <v>0.65925925925925921</v>
      </c>
      <c r="BM38" s="54">
        <v>0.624</v>
      </c>
      <c r="BN38" s="54">
        <v>0.59375</v>
      </c>
      <c r="BO38" s="54">
        <v>0.5163398692810458</v>
      </c>
      <c r="BP38" s="54">
        <v>0.578125</v>
      </c>
      <c r="BQ38" s="54">
        <v>0.53174603174603174</v>
      </c>
      <c r="BR38" s="54">
        <v>0.60305343511450382</v>
      </c>
      <c r="BS38" s="54">
        <v>0.56551724137931036</v>
      </c>
      <c r="BT38" s="54">
        <v>0.50769230769230766</v>
      </c>
      <c r="BU38" s="54">
        <v>0.54135338345864659</v>
      </c>
      <c r="BV38" s="54">
        <v>0.46540880503144655</v>
      </c>
      <c r="BW38" s="54">
        <v>0.43529411764705883</v>
      </c>
      <c r="BX38" s="54">
        <v>0.4925373134328358</v>
      </c>
      <c r="BY38" s="54">
        <v>0.4853801169590643</v>
      </c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30"/>
      <c r="FL38" s="30"/>
      <c r="FM38" s="30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</row>
    <row r="39" spans="3:205" x14ac:dyDescent="0.25">
      <c r="R39" s="30"/>
      <c r="S39" s="45"/>
      <c r="T39" s="45"/>
      <c r="U39" s="46" t="s">
        <v>0</v>
      </c>
      <c r="V39" s="53"/>
      <c r="W39" s="53"/>
      <c r="X39" s="53"/>
      <c r="Y39" s="53"/>
      <c r="Z39" s="53"/>
      <c r="AA39" s="53">
        <v>0.49</v>
      </c>
      <c r="AB39" s="53">
        <v>0.47</v>
      </c>
      <c r="AC39" s="53">
        <v>0.45</v>
      </c>
      <c r="AD39" s="53">
        <v>0.46</v>
      </c>
      <c r="AE39" s="53">
        <v>0.48</v>
      </c>
      <c r="AF39" s="53">
        <v>0.48</v>
      </c>
      <c r="AG39" s="53">
        <v>0.44</v>
      </c>
      <c r="AH39" s="53">
        <v>0.45</v>
      </c>
      <c r="AI39" s="53">
        <v>0.4</v>
      </c>
      <c r="AJ39" s="53">
        <v>0.43452380952380953</v>
      </c>
      <c r="AK39" s="54">
        <v>0.50857142857142856</v>
      </c>
      <c r="AL39" s="54">
        <v>0.52727272727272723</v>
      </c>
      <c r="AM39" s="54">
        <v>0.4485294117647059</v>
      </c>
      <c r="AN39" s="54">
        <v>0.4585635359116022</v>
      </c>
      <c r="AO39" s="54">
        <v>0.54166666666666663</v>
      </c>
      <c r="AP39" s="54">
        <v>0.47794117647058826</v>
      </c>
      <c r="AQ39" s="54">
        <v>0.55974842767295596</v>
      </c>
      <c r="AR39" s="54">
        <v>0.52112676056338025</v>
      </c>
      <c r="AS39" s="54">
        <v>0.40853658536585363</v>
      </c>
      <c r="AT39" s="54">
        <v>0.46892655367231639</v>
      </c>
      <c r="AU39" s="54">
        <v>0.42268041237113402</v>
      </c>
      <c r="AV39" s="54">
        <v>0.42131979695431471</v>
      </c>
      <c r="AW39" s="54">
        <v>0.42957746478873238</v>
      </c>
      <c r="AX39" s="54">
        <v>0.40845070422535212</v>
      </c>
      <c r="AY39" s="54">
        <v>0.51461988304093564</v>
      </c>
      <c r="AZ39" s="54">
        <v>0.44705882352941179</v>
      </c>
      <c r="BA39" s="54">
        <v>0.36305732484076431</v>
      </c>
      <c r="BB39" s="54">
        <v>0.36912751677852351</v>
      </c>
      <c r="BC39" s="54">
        <v>0.30232558139534882</v>
      </c>
      <c r="BD39" s="54">
        <v>0.3258426966292135</v>
      </c>
      <c r="BE39" s="54">
        <v>0.37566137566137564</v>
      </c>
      <c r="BF39" s="54">
        <v>0.33823529411764708</v>
      </c>
      <c r="BG39" s="54">
        <v>0.3707865168539326</v>
      </c>
      <c r="BH39" s="54">
        <v>0.40101522842639592</v>
      </c>
      <c r="BI39" s="54">
        <v>0.34328358208955223</v>
      </c>
      <c r="BJ39" s="54">
        <v>0.34</v>
      </c>
      <c r="BK39" s="54">
        <v>0.33757961783439489</v>
      </c>
      <c r="BL39" s="54">
        <v>0.39344262295081966</v>
      </c>
      <c r="BM39" s="54">
        <v>0.36216216216216218</v>
      </c>
      <c r="BN39" s="54">
        <v>0.39884393063583817</v>
      </c>
      <c r="BO39" s="54">
        <v>0.38073394495412843</v>
      </c>
      <c r="BP39" s="54">
        <v>0.36</v>
      </c>
      <c r="BQ39" s="54">
        <v>0.34463276836158191</v>
      </c>
      <c r="BR39" s="54">
        <v>0.34911242603550297</v>
      </c>
      <c r="BS39" s="54">
        <v>0.31770833333333331</v>
      </c>
      <c r="BT39" s="54">
        <v>0.3116279069767442</v>
      </c>
      <c r="BU39" s="54">
        <v>0.3364485981308411</v>
      </c>
      <c r="BV39" s="54">
        <v>0.30172413793103448</v>
      </c>
      <c r="BW39" s="54">
        <v>0.27572016460905352</v>
      </c>
      <c r="BX39" s="54">
        <v>0.28632478632478631</v>
      </c>
      <c r="BY39" s="54">
        <v>0.33663366336633666</v>
      </c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51"/>
      <c r="CP39" s="51"/>
      <c r="CQ39" s="51"/>
      <c r="CR39" s="51"/>
      <c r="CS39" s="46"/>
      <c r="CT39" s="46"/>
      <c r="CU39" s="46"/>
      <c r="CV39" s="46"/>
      <c r="CW39" s="46"/>
      <c r="CX39" s="46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30"/>
      <c r="FL39" s="30"/>
      <c r="FM39" s="30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</row>
    <row r="40" spans="3:205" x14ac:dyDescent="0.25">
      <c r="R40" s="30"/>
      <c r="S40" s="45"/>
      <c r="T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30"/>
    </row>
    <row r="41" spans="3:205" x14ac:dyDescent="0.25">
      <c r="R41" s="30"/>
      <c r="S41" s="45"/>
      <c r="T41" s="45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54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54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</row>
    <row r="42" spans="3:205" x14ac:dyDescent="0.25">
      <c r="R42" s="30"/>
      <c r="S42" s="45"/>
      <c r="T42" s="45"/>
      <c r="U42" s="46" t="s">
        <v>21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54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54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</row>
    <row r="43" spans="3:205" x14ac:dyDescent="0.25">
      <c r="R43" s="30"/>
      <c r="S43" s="45"/>
      <c r="T43" s="45"/>
      <c r="U43" s="46"/>
      <c r="V43" s="51">
        <v>43101</v>
      </c>
      <c r="W43" s="51">
        <v>43132</v>
      </c>
      <c r="X43" s="51">
        <v>43160</v>
      </c>
      <c r="Y43" s="51">
        <v>43191</v>
      </c>
      <c r="Z43" s="51">
        <v>43221</v>
      </c>
      <c r="AA43" s="51">
        <v>43252</v>
      </c>
      <c r="AB43" s="51">
        <v>43282</v>
      </c>
      <c r="AC43" s="51">
        <v>43313</v>
      </c>
      <c r="AD43" s="51">
        <v>43344</v>
      </c>
      <c r="AE43" s="51">
        <v>43374</v>
      </c>
      <c r="AF43" s="51">
        <v>43405</v>
      </c>
      <c r="AG43" s="51">
        <v>43435</v>
      </c>
      <c r="AH43" s="51">
        <v>43466</v>
      </c>
      <c r="AI43" s="51">
        <v>43497</v>
      </c>
      <c r="AJ43" s="51">
        <v>43525</v>
      </c>
      <c r="AK43" s="51">
        <v>43556</v>
      </c>
      <c r="AL43" s="51">
        <v>43586</v>
      </c>
      <c r="AM43" s="51">
        <v>43617</v>
      </c>
      <c r="AN43" s="51">
        <v>43647</v>
      </c>
      <c r="AO43" s="51">
        <v>43678</v>
      </c>
      <c r="AP43" s="51">
        <v>43709</v>
      </c>
      <c r="AQ43" s="51">
        <v>43739</v>
      </c>
      <c r="AR43" s="51">
        <v>43770</v>
      </c>
      <c r="AS43" s="51">
        <v>43800</v>
      </c>
      <c r="AT43" s="51">
        <v>43831</v>
      </c>
      <c r="AU43" s="51">
        <v>43862</v>
      </c>
      <c r="AV43" s="51">
        <v>43891</v>
      </c>
      <c r="AW43" s="51">
        <v>43922</v>
      </c>
      <c r="AX43" s="51">
        <v>43952</v>
      </c>
      <c r="AY43" s="51">
        <v>43983</v>
      </c>
      <c r="AZ43" s="51">
        <v>44013</v>
      </c>
      <c r="BA43" s="51">
        <v>44227</v>
      </c>
      <c r="BB43" s="51">
        <v>44228</v>
      </c>
      <c r="BC43" s="51">
        <v>44256</v>
      </c>
      <c r="BD43" s="51">
        <v>44287</v>
      </c>
      <c r="BE43" s="51">
        <v>44317</v>
      </c>
      <c r="BF43" s="51">
        <v>44348</v>
      </c>
      <c r="BG43" s="51">
        <v>44378</v>
      </c>
      <c r="BH43" s="51">
        <v>44409</v>
      </c>
      <c r="BI43" s="51">
        <v>44440</v>
      </c>
      <c r="BJ43" s="51">
        <v>44470</v>
      </c>
      <c r="BK43" s="51">
        <v>44501</v>
      </c>
      <c r="BL43" s="51">
        <v>44531</v>
      </c>
      <c r="BM43" s="51">
        <v>44562</v>
      </c>
      <c r="BN43" s="51">
        <v>44593</v>
      </c>
      <c r="BO43" s="51">
        <v>44621</v>
      </c>
      <c r="BP43" s="51">
        <v>44652</v>
      </c>
      <c r="BQ43" s="51">
        <v>44682</v>
      </c>
      <c r="BR43" s="51">
        <v>44713</v>
      </c>
      <c r="BS43" s="51">
        <v>44743</v>
      </c>
      <c r="BT43" s="51">
        <v>44774</v>
      </c>
      <c r="BU43" s="51">
        <v>44805</v>
      </c>
      <c r="BV43" s="51">
        <v>44835</v>
      </c>
      <c r="BW43" s="51">
        <v>44866</v>
      </c>
      <c r="BX43" s="51">
        <v>44896</v>
      </c>
      <c r="BY43" s="51">
        <v>44927</v>
      </c>
      <c r="BZ43" s="51">
        <v>44958</v>
      </c>
      <c r="CA43" s="51">
        <v>44986</v>
      </c>
      <c r="CB43" s="51">
        <v>45017</v>
      </c>
      <c r="CC43" s="51">
        <v>45047</v>
      </c>
      <c r="CD43" s="51">
        <v>45078</v>
      </c>
      <c r="CE43" s="51">
        <v>45108</v>
      </c>
      <c r="CF43" s="51">
        <v>45139</v>
      </c>
      <c r="CG43" s="51">
        <v>45170</v>
      </c>
      <c r="CH43" s="51">
        <v>45200</v>
      </c>
      <c r="CI43" s="51">
        <v>45231</v>
      </c>
      <c r="CJ43" s="51">
        <v>45261</v>
      </c>
      <c r="CK43" s="54"/>
      <c r="CL43" s="54"/>
      <c r="CM43" s="54"/>
      <c r="CN43" s="54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</row>
    <row r="44" spans="3:205" x14ac:dyDescent="0.25">
      <c r="R44" s="30"/>
      <c r="S44" s="45"/>
      <c r="T44" s="45"/>
      <c r="U44" s="46" t="s">
        <v>12</v>
      </c>
      <c r="V44" s="53"/>
      <c r="W44" s="53"/>
      <c r="X44" s="53"/>
      <c r="Y44" s="53"/>
      <c r="Z44" s="53"/>
      <c r="AA44" s="53">
        <v>0.46</v>
      </c>
      <c r="AB44" s="53">
        <v>0.42</v>
      </c>
      <c r="AC44" s="53">
        <v>0.41</v>
      </c>
      <c r="AD44" s="53">
        <v>0.4</v>
      </c>
      <c r="AE44" s="53">
        <v>0.41</v>
      </c>
      <c r="AF44" s="53">
        <v>0.37</v>
      </c>
      <c r="AG44" s="54">
        <v>0.43122676579925651</v>
      </c>
      <c r="AH44" s="54">
        <v>0.41964285714285715</v>
      </c>
      <c r="AI44" s="54">
        <v>0.41118421052631576</v>
      </c>
      <c r="AJ44" s="53">
        <v>0.40056818181818182</v>
      </c>
      <c r="AK44" s="54">
        <v>0.33128834355828218</v>
      </c>
      <c r="AL44" s="54">
        <v>0.31290322580645163</v>
      </c>
      <c r="AM44" s="54">
        <v>0.36639118457300274</v>
      </c>
      <c r="AN44" s="54">
        <v>0.39032258064516129</v>
      </c>
      <c r="AO44" s="54">
        <v>0.33613445378151263</v>
      </c>
      <c r="AP44" s="54">
        <v>0.38541666666666669</v>
      </c>
      <c r="AQ44" s="54">
        <v>0.3295774647887324</v>
      </c>
      <c r="AR44" s="54">
        <v>0.4</v>
      </c>
      <c r="AS44" s="54">
        <v>0.35177865612648224</v>
      </c>
      <c r="AT44" s="54">
        <v>0.40073529411764708</v>
      </c>
      <c r="AU44" s="54">
        <v>0.40559440559440557</v>
      </c>
      <c r="AV44" s="54">
        <v>0.34146341463414637</v>
      </c>
      <c r="AW44" s="54">
        <v>0.33568904593639576</v>
      </c>
      <c r="AX44" s="54">
        <v>0.3719298245614035</v>
      </c>
      <c r="AY44" s="54">
        <v>0.39577039274924469</v>
      </c>
      <c r="AZ44" s="54">
        <v>0.35347432024169184</v>
      </c>
      <c r="BA44" s="54">
        <v>0.49270072992700731</v>
      </c>
      <c r="BB44" s="54">
        <v>0.43571428571428572</v>
      </c>
      <c r="BC44" s="54">
        <v>0.46096654275092935</v>
      </c>
      <c r="BD44" s="54">
        <v>0.4140127388535032</v>
      </c>
      <c r="BE44" s="54">
        <v>0.38590604026845637</v>
      </c>
      <c r="BF44" s="54">
        <v>0.44290657439446368</v>
      </c>
      <c r="BG44" s="54">
        <v>0.43661971830985913</v>
      </c>
      <c r="BH44" s="54">
        <v>0.45045045045045046</v>
      </c>
      <c r="BI44" s="54">
        <v>0.46994535519125685</v>
      </c>
      <c r="BJ44" s="54">
        <v>0.43</v>
      </c>
      <c r="BK44" s="54">
        <v>0.41803278688524592</v>
      </c>
      <c r="BL44" s="54">
        <v>0.42307692307692307</v>
      </c>
      <c r="BM44" s="54">
        <v>0.41314553990610331</v>
      </c>
      <c r="BN44" s="54">
        <v>0.36947791164658633</v>
      </c>
      <c r="BO44" s="54">
        <v>0.43809523809523809</v>
      </c>
      <c r="BP44" s="54">
        <v>0.47868852459016392</v>
      </c>
      <c r="BQ44" s="54">
        <v>0.46007604562737642</v>
      </c>
      <c r="BR44" s="54">
        <v>0.49027237354085601</v>
      </c>
      <c r="BS44" s="54">
        <v>0.52282157676348551</v>
      </c>
      <c r="BT44" s="54">
        <v>0.49411764705882355</v>
      </c>
      <c r="BU44" s="54">
        <v>0.56928838951310856</v>
      </c>
      <c r="BV44" s="54">
        <v>0.50344827586206897</v>
      </c>
      <c r="BW44" s="54">
        <v>0.51452282157676343</v>
      </c>
      <c r="BX44" s="54">
        <v>0.52191235059760954</v>
      </c>
      <c r="BY44" s="54">
        <v>0.60204081632653061</v>
      </c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</row>
    <row r="45" spans="3:205" x14ac:dyDescent="0.25">
      <c r="R45" s="30"/>
      <c r="S45" s="45"/>
      <c r="T45" s="45"/>
      <c r="U45" s="46" t="s">
        <v>9</v>
      </c>
      <c r="V45" s="53"/>
      <c r="W45" s="53"/>
      <c r="X45" s="53"/>
      <c r="Y45" s="53"/>
      <c r="Z45" s="53"/>
      <c r="AA45" s="53">
        <v>0.43</v>
      </c>
      <c r="AB45" s="53">
        <v>0.49</v>
      </c>
      <c r="AC45" s="53">
        <v>0.41</v>
      </c>
      <c r="AD45" s="53">
        <v>0.37</v>
      </c>
      <c r="AE45" s="53">
        <v>0.41</v>
      </c>
      <c r="AF45" s="53">
        <v>0.38</v>
      </c>
      <c r="AG45" s="54">
        <v>0.42441860465116277</v>
      </c>
      <c r="AH45" s="54">
        <v>0.38383838383838381</v>
      </c>
      <c r="AI45" s="54">
        <v>0.40236686390532544</v>
      </c>
      <c r="AJ45" s="53">
        <v>0.41954022988505746</v>
      </c>
      <c r="AK45" s="54">
        <v>0.44623655913978494</v>
      </c>
      <c r="AL45" s="54">
        <v>0.45121951219512196</v>
      </c>
      <c r="AM45" s="54">
        <v>0.48684210526315791</v>
      </c>
      <c r="AN45" s="54">
        <v>0.53289473684210531</v>
      </c>
      <c r="AO45" s="54">
        <v>0.52348993288590606</v>
      </c>
      <c r="AP45" s="54">
        <v>0.3904109589041096</v>
      </c>
      <c r="AQ45" s="54">
        <v>0.42771084337349397</v>
      </c>
      <c r="AR45" s="54">
        <v>0.50920245398773001</v>
      </c>
      <c r="AS45" s="54">
        <v>0.52906976744186052</v>
      </c>
      <c r="AT45" s="54">
        <v>0.5</v>
      </c>
      <c r="AU45" s="54">
        <v>0.54651162790697672</v>
      </c>
      <c r="AV45" s="54">
        <v>0.5</v>
      </c>
      <c r="AW45" s="54">
        <v>0.50310559006211175</v>
      </c>
      <c r="AX45" s="54">
        <v>0.49710982658959535</v>
      </c>
      <c r="AY45" s="54">
        <v>0.51485148514851486</v>
      </c>
      <c r="AZ45" s="54">
        <v>0.48181818181818181</v>
      </c>
      <c r="BA45" s="54">
        <v>0.44811320754716982</v>
      </c>
      <c r="BB45" s="54">
        <v>0.5112107623318386</v>
      </c>
      <c r="BC45" s="54">
        <v>0.44607843137254904</v>
      </c>
      <c r="BD45" s="54">
        <v>0.53363228699551568</v>
      </c>
      <c r="BE45" s="54">
        <v>0.53398058252427183</v>
      </c>
      <c r="BF45" s="54">
        <v>0.54854368932038833</v>
      </c>
      <c r="BG45" s="54">
        <v>0.53968253968253965</v>
      </c>
      <c r="BH45" s="54">
        <v>0.50643776824034337</v>
      </c>
      <c r="BI45" s="54">
        <v>0.4881516587677725</v>
      </c>
      <c r="BJ45" s="54">
        <v>0.6</v>
      </c>
      <c r="BK45" s="54">
        <v>0.59627329192546585</v>
      </c>
      <c r="BL45" s="54">
        <v>0.55851063829787229</v>
      </c>
      <c r="BM45" s="54">
        <v>0.53181818181818186</v>
      </c>
      <c r="BN45" s="54">
        <v>0.5478723404255319</v>
      </c>
      <c r="BO45" s="54">
        <v>0.54337899543378998</v>
      </c>
      <c r="BP45" s="54">
        <v>0.52195121951219514</v>
      </c>
      <c r="BQ45" s="54">
        <v>0.56930693069306926</v>
      </c>
      <c r="BR45" s="54">
        <v>0.54502369668246442</v>
      </c>
      <c r="BS45" s="54">
        <v>0.55789473684210522</v>
      </c>
      <c r="BT45" s="54">
        <v>0.57213930348258701</v>
      </c>
      <c r="BU45" s="54">
        <v>0.58823529411764708</v>
      </c>
      <c r="BV45" s="54">
        <v>0.5714285714285714</v>
      </c>
      <c r="BW45" s="54">
        <v>0.56284153005464477</v>
      </c>
      <c r="BX45" s="54">
        <v>0.6063829787234043</v>
      </c>
      <c r="BY45" s="54">
        <v>0.58011049723756902</v>
      </c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</row>
    <row r="46" spans="3:205" x14ac:dyDescent="0.25">
      <c r="R46" s="30"/>
      <c r="S46" s="45"/>
      <c r="T46" s="45"/>
      <c r="U46" s="46" t="s">
        <v>11</v>
      </c>
      <c r="V46" s="53"/>
      <c r="W46" s="53"/>
      <c r="X46" s="53"/>
      <c r="Y46" s="53"/>
      <c r="Z46" s="53"/>
      <c r="AA46" s="53">
        <v>0.2</v>
      </c>
      <c r="AB46" s="53">
        <v>0.22</v>
      </c>
      <c r="AC46" s="53">
        <v>0.23</v>
      </c>
      <c r="AD46" s="53">
        <v>0.24</v>
      </c>
      <c r="AE46" s="53">
        <v>0.23</v>
      </c>
      <c r="AF46" s="53">
        <v>0.21</v>
      </c>
      <c r="AG46" s="54">
        <v>0.24025974025974026</v>
      </c>
      <c r="AH46" s="54">
        <v>0.24757281553398058</v>
      </c>
      <c r="AI46" s="54">
        <v>0.22105263157894736</v>
      </c>
      <c r="AJ46" s="53">
        <v>0.22488038277511962</v>
      </c>
      <c r="AK46" s="54">
        <v>0.19587628865979381</v>
      </c>
      <c r="AL46" s="54">
        <v>0.20765027322404372</v>
      </c>
      <c r="AM46" s="54">
        <v>0.24539877300613497</v>
      </c>
      <c r="AN46" s="54">
        <v>0.23333333333333334</v>
      </c>
      <c r="AO46" s="54">
        <v>0.2348993288590604</v>
      </c>
      <c r="AP46" s="54">
        <v>0.19230769230769232</v>
      </c>
      <c r="AQ46" s="54">
        <v>0.24489795918367346</v>
      </c>
      <c r="AR46" s="54">
        <v>0.23809523809523808</v>
      </c>
      <c r="AS46" s="54">
        <v>0.31818181818181818</v>
      </c>
      <c r="AT46" s="54">
        <v>0.23529411764705882</v>
      </c>
      <c r="AU46" s="54">
        <v>0.3888888888888889</v>
      </c>
      <c r="AV46" s="54">
        <v>0.2857142857142857</v>
      </c>
      <c r="AW46" s="54">
        <v>0.2</v>
      </c>
      <c r="AX46" s="54">
        <v>0</v>
      </c>
      <c r="AY46" s="54">
        <v>0.5</v>
      </c>
      <c r="AZ46" s="54">
        <v>0</v>
      </c>
      <c r="BA46" s="54"/>
      <c r="BB46" s="54">
        <v>0.33333333333333331</v>
      </c>
      <c r="BC46" s="54">
        <v>1</v>
      </c>
      <c r="BD46" s="54">
        <v>0</v>
      </c>
      <c r="BE46" s="54"/>
      <c r="BF46" s="54">
        <v>0</v>
      </c>
      <c r="BG46" s="54">
        <v>0.33333333333333331</v>
      </c>
      <c r="BH46" s="54">
        <v>0.25</v>
      </c>
      <c r="BI46" s="54">
        <v>0.33333333333333331</v>
      </c>
      <c r="BJ46" s="54">
        <v>0.52</v>
      </c>
      <c r="BK46" s="54">
        <v>0.45</v>
      </c>
      <c r="BL46" s="54">
        <v>0.29268292682926828</v>
      </c>
      <c r="BM46" s="54">
        <v>0.4</v>
      </c>
      <c r="BN46" s="54">
        <v>0.31111111111111112</v>
      </c>
      <c r="BO46" s="54">
        <v>0.43939393939393939</v>
      </c>
      <c r="BP46" s="54">
        <v>0.53333333333333333</v>
      </c>
      <c r="BQ46" s="54">
        <v>0.46052631578947367</v>
      </c>
      <c r="BR46" s="54">
        <v>0.56923076923076921</v>
      </c>
      <c r="BS46" s="54">
        <v>0.59090909090909094</v>
      </c>
      <c r="BT46" s="54">
        <v>0.5714285714285714</v>
      </c>
      <c r="BU46" s="54">
        <v>0.6428571428571429</v>
      </c>
      <c r="BV46" s="54">
        <v>0.54545454545454541</v>
      </c>
      <c r="BW46" s="54">
        <v>0.62686567164179108</v>
      </c>
      <c r="BX46" s="54">
        <v>0.60317460317460314</v>
      </c>
      <c r="BY46" s="54">
        <v>0.63934426229508201</v>
      </c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</row>
    <row r="47" spans="3:205" x14ac:dyDescent="0.25">
      <c r="R47" s="30"/>
      <c r="S47" s="45"/>
      <c r="T47" s="45"/>
      <c r="U47" s="46" t="s">
        <v>10</v>
      </c>
      <c r="V47" s="53"/>
      <c r="W47" s="53"/>
      <c r="X47" s="53"/>
      <c r="Y47" s="53"/>
      <c r="Z47" s="53"/>
      <c r="AA47" s="53">
        <v>0.51</v>
      </c>
      <c r="AB47" s="53">
        <v>0.45</v>
      </c>
      <c r="AC47" s="53">
        <v>0.42</v>
      </c>
      <c r="AD47" s="53">
        <v>0.52</v>
      </c>
      <c r="AE47" s="53">
        <v>0.44</v>
      </c>
      <c r="AF47" s="53">
        <v>0.43</v>
      </c>
      <c r="AG47" s="54">
        <v>0.47368421052631576</v>
      </c>
      <c r="AH47" s="54">
        <v>0.37804878048780488</v>
      </c>
      <c r="AI47" s="54">
        <v>0.42857142857142855</v>
      </c>
      <c r="AJ47" s="53">
        <v>0.41463414634146339</v>
      </c>
      <c r="AK47" s="54">
        <v>0.4358974358974359</v>
      </c>
      <c r="AL47" s="54">
        <v>0.45348837209302323</v>
      </c>
      <c r="AM47" s="54">
        <v>0.4264705882352941</v>
      </c>
      <c r="AN47" s="54">
        <v>0.38043478260869568</v>
      </c>
      <c r="AO47" s="54">
        <v>0.36470588235294116</v>
      </c>
      <c r="AP47" s="54">
        <v>0.35064935064935066</v>
      </c>
      <c r="AQ47" s="54">
        <v>0.36170212765957449</v>
      </c>
      <c r="AR47" s="54">
        <v>0.30158730158730157</v>
      </c>
      <c r="AS47" s="54">
        <v>0.38202247191011235</v>
      </c>
      <c r="AT47" s="54">
        <v>0.44318181818181818</v>
      </c>
      <c r="AU47" s="54">
        <v>0.43835616438356162</v>
      </c>
      <c r="AV47" s="54">
        <v>0.41489361702127658</v>
      </c>
      <c r="AW47" s="54">
        <v>0.32876712328767121</v>
      </c>
      <c r="AX47" s="54">
        <v>0.36708860759493672</v>
      </c>
      <c r="AY47" s="54">
        <v>0.40196078431372551</v>
      </c>
      <c r="AZ47" s="54">
        <v>0.28888888888888886</v>
      </c>
      <c r="BA47" s="54">
        <v>0.34523809523809523</v>
      </c>
      <c r="BB47" s="54">
        <v>0.4</v>
      </c>
      <c r="BC47" s="54">
        <v>0.27835051546391754</v>
      </c>
      <c r="BD47" s="54">
        <v>0.25742574257425743</v>
      </c>
      <c r="BE47" s="54">
        <v>0.37623762376237624</v>
      </c>
      <c r="BF47" s="54">
        <v>0.32978723404255317</v>
      </c>
      <c r="BG47" s="54">
        <v>0.34210526315789475</v>
      </c>
      <c r="BH47" s="54">
        <v>0.36036036036036034</v>
      </c>
      <c r="BI47" s="54">
        <v>0.40243902439024393</v>
      </c>
      <c r="BJ47" s="54">
        <v>0.38</v>
      </c>
      <c r="BK47" s="54">
        <v>0.36</v>
      </c>
      <c r="BL47" s="54">
        <v>0.36666666666666664</v>
      </c>
      <c r="BM47" s="54">
        <v>0.27380952380952384</v>
      </c>
      <c r="BN47" s="54">
        <v>0.30927835051546393</v>
      </c>
      <c r="BO47" s="54">
        <v>0.31132075471698112</v>
      </c>
      <c r="BP47" s="54">
        <v>0.27058823529411763</v>
      </c>
      <c r="BQ47" s="54">
        <v>0.41</v>
      </c>
      <c r="BR47" s="54">
        <v>0.37391304347826088</v>
      </c>
      <c r="BS47" s="54">
        <v>0.42045454545454547</v>
      </c>
      <c r="BT47" s="54">
        <v>0.42718446601941745</v>
      </c>
      <c r="BU47" s="54">
        <v>0.43636363636363634</v>
      </c>
      <c r="BV47" s="54">
        <v>0.4</v>
      </c>
      <c r="BW47" s="54">
        <v>0.47368421052631576</v>
      </c>
      <c r="BX47" s="54">
        <v>0.4631578947368421</v>
      </c>
      <c r="BY47" s="54">
        <v>0.41666666666666669</v>
      </c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</row>
    <row r="48" spans="3:205" x14ac:dyDescent="0.25">
      <c r="R48" s="30"/>
      <c r="S48" s="45"/>
      <c r="T48" s="45"/>
      <c r="U48" s="46" t="s">
        <v>8</v>
      </c>
      <c r="V48" s="53"/>
      <c r="W48" s="53"/>
      <c r="X48" s="53"/>
      <c r="Y48" s="53"/>
      <c r="Z48" s="53"/>
      <c r="AA48" s="53">
        <v>0.46</v>
      </c>
      <c r="AB48" s="53">
        <v>0.43</v>
      </c>
      <c r="AC48" s="53">
        <v>0.44</v>
      </c>
      <c r="AD48" s="53">
        <v>0.44</v>
      </c>
      <c r="AE48" s="53">
        <v>0.41</v>
      </c>
      <c r="AF48" s="53">
        <v>0.35</v>
      </c>
      <c r="AG48" s="54">
        <v>0.37614678899082571</v>
      </c>
      <c r="AH48" s="54">
        <v>0.40077821011673154</v>
      </c>
      <c r="AI48" s="54">
        <v>0.44534412955465585</v>
      </c>
      <c r="AJ48" s="53">
        <v>0.35983263598326359</v>
      </c>
      <c r="AK48" s="54">
        <v>0.44787644787644787</v>
      </c>
      <c r="AL48" s="54">
        <v>0.44607843137254904</v>
      </c>
      <c r="AM48" s="54">
        <v>0.45132743362831856</v>
      </c>
      <c r="AN48" s="54">
        <v>0.46511627906976744</v>
      </c>
      <c r="AO48" s="54">
        <v>0.49295774647887325</v>
      </c>
      <c r="AP48" s="54">
        <v>0.45</v>
      </c>
      <c r="AQ48" s="54">
        <v>0.47894736842105262</v>
      </c>
      <c r="AR48" s="54">
        <v>0.41958041958041958</v>
      </c>
      <c r="AS48" s="54">
        <v>0.38172043010752688</v>
      </c>
      <c r="AT48" s="54">
        <v>0.40957446808510639</v>
      </c>
      <c r="AU48" s="54">
        <v>0.42713567839195982</v>
      </c>
      <c r="AV48" s="54">
        <v>0.40555555555555556</v>
      </c>
      <c r="AW48" s="54">
        <v>0.36363636363636365</v>
      </c>
      <c r="AX48" s="54">
        <v>0.32374100719424459</v>
      </c>
      <c r="AY48" s="54">
        <v>0.3888888888888889</v>
      </c>
      <c r="AZ48" s="54">
        <v>0.38219895287958117</v>
      </c>
      <c r="BA48" s="54">
        <v>0.35365853658536583</v>
      </c>
      <c r="BB48" s="54">
        <v>0.33727810650887574</v>
      </c>
      <c r="BC48" s="54">
        <v>0.32911392405063289</v>
      </c>
      <c r="BD48" s="54">
        <v>0.28804347826086957</v>
      </c>
      <c r="BE48" s="54">
        <v>0.35164835164835168</v>
      </c>
      <c r="BF48" s="54">
        <v>0.32487309644670048</v>
      </c>
      <c r="BG48" s="54">
        <v>0.31468531468531469</v>
      </c>
      <c r="BH48" s="54">
        <v>0.33516483516483514</v>
      </c>
      <c r="BI48" s="54">
        <v>0.44</v>
      </c>
      <c r="BJ48" s="54">
        <v>0.39</v>
      </c>
      <c r="BK48" s="54">
        <v>0.44696969696969696</v>
      </c>
      <c r="BL48" s="54">
        <v>0</v>
      </c>
      <c r="BM48" s="54">
        <v>0.38461538461538464</v>
      </c>
      <c r="BN48" s="54">
        <v>0.44370860927152317</v>
      </c>
      <c r="BO48" s="54">
        <v>0.46103896103896103</v>
      </c>
      <c r="BP48" s="54">
        <v>0.41134751773049644</v>
      </c>
      <c r="BQ48" s="54">
        <v>0.48484848484848486</v>
      </c>
      <c r="BR48" s="54">
        <v>0.38775510204081631</v>
      </c>
      <c r="BS48" s="54">
        <v>0.40350877192982454</v>
      </c>
      <c r="BT48" s="54">
        <v>0.46721311475409838</v>
      </c>
      <c r="BU48" s="54">
        <v>0.4263565891472868</v>
      </c>
      <c r="BV48" s="54">
        <v>0.44966442953020136</v>
      </c>
      <c r="BW48" s="54">
        <v>0.40116279069767441</v>
      </c>
      <c r="BX48" s="54">
        <v>0.51006711409395977</v>
      </c>
      <c r="BY48" s="54">
        <v>0.44137931034482758</v>
      </c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</row>
    <row r="49" spans="18:166" x14ac:dyDescent="0.25">
      <c r="R49" s="30"/>
      <c r="S49" s="45"/>
      <c r="T49" s="45"/>
      <c r="U49" s="46" t="s">
        <v>7</v>
      </c>
      <c r="V49" s="53"/>
      <c r="W49" s="53"/>
      <c r="X49" s="53"/>
      <c r="Y49" s="53"/>
      <c r="Z49" s="53"/>
      <c r="AA49" s="53">
        <v>0.4</v>
      </c>
      <c r="AB49" s="53">
        <v>0.45</v>
      </c>
      <c r="AC49" s="53">
        <v>0.53</v>
      </c>
      <c r="AD49" s="53">
        <v>0.59</v>
      </c>
      <c r="AE49" s="53">
        <v>0.45</v>
      </c>
      <c r="AF49" s="53">
        <v>0.46</v>
      </c>
      <c r="AG49" s="54">
        <v>0.41176470588235292</v>
      </c>
      <c r="AH49" s="54">
        <v>0.32758620689655171</v>
      </c>
      <c r="AI49" s="54">
        <v>0.265625</v>
      </c>
      <c r="AJ49" s="53">
        <v>0.34246575342465752</v>
      </c>
      <c r="AK49" s="54">
        <v>0.4157303370786517</v>
      </c>
      <c r="AL49" s="54">
        <v>0.31746031746031744</v>
      </c>
      <c r="AM49" s="54">
        <v>0.38461538461538464</v>
      </c>
      <c r="AN49" s="54">
        <v>0.61538461538461542</v>
      </c>
      <c r="AO49" s="54">
        <v>0.33333333333333331</v>
      </c>
      <c r="AP49" s="54">
        <v>0.33333333333333331</v>
      </c>
      <c r="AQ49" s="54">
        <v>0.5</v>
      </c>
      <c r="AR49" s="54">
        <v>0.4</v>
      </c>
      <c r="AS49" s="54">
        <v>0.66666666666666663</v>
      </c>
      <c r="AT49" s="54">
        <v>0.2</v>
      </c>
      <c r="AU49" s="54">
        <v>0.375</v>
      </c>
      <c r="AV49" s="54">
        <v>0.3235294117647059</v>
      </c>
      <c r="AW49" s="54">
        <v>0.42857142857142855</v>
      </c>
      <c r="AX49" s="54">
        <v>0.33333333333333331</v>
      </c>
      <c r="AY49" s="54">
        <v>0.41666666666666669</v>
      </c>
      <c r="AZ49" s="54">
        <v>0.36363636363636365</v>
      </c>
      <c r="BA49" s="54">
        <v>0.5</v>
      </c>
      <c r="BB49" s="54">
        <v>0</v>
      </c>
      <c r="BC49" s="54">
        <v>0</v>
      </c>
      <c r="BD49" s="54">
        <v>0.33333333333333331</v>
      </c>
      <c r="BE49" s="54">
        <v>0</v>
      </c>
      <c r="BF49" s="54">
        <v>0</v>
      </c>
      <c r="BG49" s="54">
        <v>0</v>
      </c>
      <c r="BH49" s="54">
        <v>1</v>
      </c>
      <c r="BI49" s="54">
        <v>1</v>
      </c>
      <c r="BJ49" s="54">
        <v>0</v>
      </c>
      <c r="BK49" s="54">
        <v>0</v>
      </c>
      <c r="BL49" s="54">
        <v>0.41085271317829458</v>
      </c>
      <c r="BM49" s="54"/>
      <c r="BN49" s="54">
        <v>1</v>
      </c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</row>
    <row r="50" spans="18:166" x14ac:dyDescent="0.25">
      <c r="R50" s="30"/>
      <c r="S50" s="45"/>
      <c r="T50" s="45"/>
      <c r="U50" s="46" t="s">
        <v>6</v>
      </c>
      <c r="V50" s="53"/>
      <c r="W50" s="53"/>
      <c r="X50" s="53"/>
      <c r="Y50" s="53"/>
      <c r="Z50" s="53"/>
      <c r="AA50" s="53">
        <v>0.5</v>
      </c>
      <c r="AB50" s="53">
        <v>0.39</v>
      </c>
      <c r="AC50" s="53">
        <v>0.46</v>
      </c>
      <c r="AD50" s="53">
        <v>0.46</v>
      </c>
      <c r="AE50" s="53">
        <v>0.43</v>
      </c>
      <c r="AF50" s="53">
        <v>0.44</v>
      </c>
      <c r="AG50" s="54">
        <v>0.49275362318840582</v>
      </c>
      <c r="AH50" s="54">
        <v>0.33333333333333331</v>
      </c>
      <c r="AI50" s="54">
        <v>0.48809523809523808</v>
      </c>
      <c r="AJ50" s="53">
        <v>0.44047619047619047</v>
      </c>
      <c r="AK50" s="54">
        <v>0.32911392405063289</v>
      </c>
      <c r="AL50" s="54">
        <v>0.42708333333333331</v>
      </c>
      <c r="AM50" s="54">
        <v>0.48314606741573035</v>
      </c>
      <c r="AN50" s="54">
        <v>0.48717948717948717</v>
      </c>
      <c r="AO50" s="54">
        <v>0.39130434782608697</v>
      </c>
      <c r="AP50" s="54">
        <v>0.47945205479452052</v>
      </c>
      <c r="AQ50" s="54">
        <v>0.52577319587628868</v>
      </c>
      <c r="AR50" s="54">
        <v>0.39473684210526316</v>
      </c>
      <c r="AS50" s="54">
        <v>0.51898734177215189</v>
      </c>
      <c r="AT50" s="54">
        <v>0.46153846153846156</v>
      </c>
      <c r="AU50" s="54">
        <v>0.55128205128205132</v>
      </c>
      <c r="AV50" s="54">
        <v>0.47872340425531917</v>
      </c>
      <c r="AW50" s="54">
        <v>0.43902439024390244</v>
      </c>
      <c r="AX50" s="54">
        <v>0.41249999999999998</v>
      </c>
      <c r="AY50" s="54">
        <v>0.41237113402061853</v>
      </c>
      <c r="AZ50" s="54">
        <v>0.45098039215686275</v>
      </c>
      <c r="BA50" s="54">
        <v>0.48484848484848486</v>
      </c>
      <c r="BB50" s="54">
        <v>0.47058823529411764</v>
      </c>
      <c r="BC50" s="54">
        <v>0.55670103092783507</v>
      </c>
      <c r="BD50" s="54">
        <v>0.5</v>
      </c>
      <c r="BE50" s="54">
        <v>0.42105263157894735</v>
      </c>
      <c r="BF50" s="54">
        <v>0.45882352941176469</v>
      </c>
      <c r="BG50" s="54">
        <v>0.46052631578947367</v>
      </c>
      <c r="BH50" s="54">
        <v>0.41304347826086957</v>
      </c>
      <c r="BI50" s="54">
        <v>0.46913580246913578</v>
      </c>
      <c r="BJ50" s="54">
        <v>0.55000000000000004</v>
      </c>
      <c r="BK50" s="54">
        <v>0.40217391304347827</v>
      </c>
      <c r="BL50" s="54">
        <v>0.35051546391752575</v>
      </c>
      <c r="BM50" s="54">
        <v>0.41304347826086957</v>
      </c>
      <c r="BN50" s="54">
        <v>0.47058823529411764</v>
      </c>
      <c r="BO50" s="54">
        <v>0.4358974358974359</v>
      </c>
      <c r="BP50" s="54">
        <v>0.46774193548387094</v>
      </c>
      <c r="BQ50" s="54">
        <v>0.45744680851063829</v>
      </c>
      <c r="BR50" s="54">
        <v>0.48936170212765956</v>
      </c>
      <c r="BS50" s="54">
        <v>0.47142857142857142</v>
      </c>
      <c r="BT50" s="54">
        <v>0.46875</v>
      </c>
      <c r="BU50" s="54">
        <v>0.53012048192771088</v>
      </c>
      <c r="BV50" s="54">
        <v>0.52127659574468088</v>
      </c>
      <c r="BW50" s="54">
        <v>0.51351351351351349</v>
      </c>
      <c r="BX50" s="54">
        <v>0.5</v>
      </c>
      <c r="BY50" s="54">
        <v>0.54117647058823526</v>
      </c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</row>
    <row r="51" spans="18:166" x14ac:dyDescent="0.25">
      <c r="R51" s="30"/>
      <c r="S51" s="45"/>
      <c r="T51" s="45"/>
      <c r="U51" s="46" t="s">
        <v>5</v>
      </c>
      <c r="V51" s="53"/>
      <c r="W51" s="53"/>
      <c r="X51" s="53"/>
      <c r="Y51" s="53"/>
      <c r="Z51" s="53"/>
      <c r="AA51" s="53">
        <v>0.48</v>
      </c>
      <c r="AB51" s="53">
        <v>0.49</v>
      </c>
      <c r="AC51" s="53">
        <v>0.5</v>
      </c>
      <c r="AD51" s="53">
        <v>0.5</v>
      </c>
      <c r="AE51" s="53">
        <v>0.51</v>
      </c>
      <c r="AF51" s="53">
        <v>0.46</v>
      </c>
      <c r="AG51" s="54">
        <v>0.47269303201506591</v>
      </c>
      <c r="AH51" s="54">
        <v>0.45522388059701491</v>
      </c>
      <c r="AI51" s="54">
        <v>0.45364238410596025</v>
      </c>
      <c r="AJ51" s="53">
        <v>0.47634069400630913</v>
      </c>
      <c r="AK51" s="54">
        <v>0.49102773246329529</v>
      </c>
      <c r="AL51" s="54">
        <v>0.52086811352253759</v>
      </c>
      <c r="AM51" s="54">
        <v>0.46961325966850831</v>
      </c>
      <c r="AN51" s="54">
        <v>0.50992063492063489</v>
      </c>
      <c r="AO51" s="54">
        <v>0.5415986949429038</v>
      </c>
      <c r="AP51" s="54">
        <v>0.5071942446043165</v>
      </c>
      <c r="AQ51" s="54">
        <v>0.53139356814701377</v>
      </c>
      <c r="AR51" s="54">
        <v>0.50457038391224862</v>
      </c>
      <c r="AS51" s="54">
        <v>0.51077943615257049</v>
      </c>
      <c r="AT51" s="54">
        <v>0.51519756838905773</v>
      </c>
      <c r="AU51" s="54">
        <v>0.52777777777777779</v>
      </c>
      <c r="AV51" s="54">
        <v>0.53583617747440271</v>
      </c>
      <c r="AW51" s="54">
        <v>0.51473922902494329</v>
      </c>
      <c r="AX51" s="54">
        <v>0.48732943469785572</v>
      </c>
      <c r="AY51" s="54">
        <v>0.50338983050847452</v>
      </c>
      <c r="AZ51" s="54">
        <v>0.44578313253012047</v>
      </c>
      <c r="BA51" s="54">
        <v>0.45421903052064633</v>
      </c>
      <c r="BB51" s="54">
        <v>0.43140794223826717</v>
      </c>
      <c r="BC51" s="54">
        <v>0.43504531722054379</v>
      </c>
      <c r="BD51" s="54">
        <v>0.46841294298921415</v>
      </c>
      <c r="BE51" s="54">
        <v>0.4628975265017668</v>
      </c>
      <c r="BF51" s="54">
        <v>0.44897959183673469</v>
      </c>
      <c r="BG51" s="54">
        <v>0.48287671232876711</v>
      </c>
      <c r="BH51" s="54">
        <v>0.45245398773006135</v>
      </c>
      <c r="BI51" s="54">
        <v>0.47804878048780486</v>
      </c>
      <c r="BJ51" s="54">
        <v>0.5</v>
      </c>
      <c r="BK51" s="54">
        <v>0.48106060606060608</v>
      </c>
      <c r="BL51" s="54">
        <v>0.49395509499136442</v>
      </c>
      <c r="BM51" s="54">
        <v>0.4887459807073955</v>
      </c>
      <c r="BN51" s="54">
        <v>0.49040139616055844</v>
      </c>
      <c r="BO51" s="54">
        <v>0.45639534883720928</v>
      </c>
      <c r="BP51" s="54">
        <v>0.47919876733436056</v>
      </c>
      <c r="BQ51" s="54">
        <v>0.50819672131147542</v>
      </c>
      <c r="BR51" s="54">
        <v>0.54927302100161546</v>
      </c>
      <c r="BS51" s="54">
        <v>0.47306397306397308</v>
      </c>
      <c r="BT51" s="54">
        <v>0.51546391752577314</v>
      </c>
      <c r="BU51" s="54">
        <v>0.50233281493001558</v>
      </c>
      <c r="BV51" s="54">
        <v>0.50518518518518518</v>
      </c>
      <c r="BW51" s="54">
        <v>0.50733137829912023</v>
      </c>
      <c r="BX51" s="54">
        <v>0.55007052186177718</v>
      </c>
      <c r="BY51" s="54">
        <v>0.53721244925575107</v>
      </c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</row>
    <row r="52" spans="18:166" x14ac:dyDescent="0.25">
      <c r="R52" s="30"/>
      <c r="S52" s="45"/>
      <c r="T52" s="45"/>
      <c r="U52" s="46" t="s">
        <v>51</v>
      </c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4"/>
      <c r="AH52" s="54"/>
      <c r="AI52" s="54"/>
      <c r="AJ52" s="53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>
        <v>0.35714285714285715</v>
      </c>
      <c r="BJ52" s="54">
        <v>0.38</v>
      </c>
      <c r="BK52" s="54">
        <v>0.37096774193548387</v>
      </c>
      <c r="BL52" s="54">
        <v>0.4264705882352941</v>
      </c>
      <c r="BM52" s="54">
        <v>0.32558139534883723</v>
      </c>
      <c r="BN52" s="54">
        <v>0.39285714285714285</v>
      </c>
      <c r="BO52" s="54">
        <v>0.48275862068965519</v>
      </c>
      <c r="BP52" s="54">
        <v>0.36231884057971014</v>
      </c>
      <c r="BQ52" s="54">
        <v>0.41509433962264153</v>
      </c>
      <c r="BR52" s="54">
        <v>0.29508196721311475</v>
      </c>
      <c r="BS52" s="54">
        <v>0.42857142857142855</v>
      </c>
      <c r="BT52" s="54">
        <v>0.515625</v>
      </c>
      <c r="BU52" s="54">
        <v>0.42028985507246375</v>
      </c>
      <c r="BV52" s="54">
        <v>0.53658536585365857</v>
      </c>
      <c r="BW52" s="54">
        <v>0.57692307692307687</v>
      </c>
      <c r="BX52" s="54">
        <v>0.45283018867924529</v>
      </c>
      <c r="BY52" s="54">
        <v>0.6</v>
      </c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</row>
    <row r="53" spans="18:166" x14ac:dyDescent="0.25">
      <c r="R53" s="30"/>
      <c r="S53" s="45"/>
      <c r="T53" s="45"/>
      <c r="U53" s="46" t="s">
        <v>4</v>
      </c>
      <c r="V53" s="53"/>
      <c r="W53" s="53"/>
      <c r="X53" s="53"/>
      <c r="Y53" s="53"/>
      <c r="Z53" s="53"/>
      <c r="AA53" s="53">
        <v>0.47</v>
      </c>
      <c r="AB53" s="53">
        <v>0.43</v>
      </c>
      <c r="AC53" s="53">
        <v>0.46</v>
      </c>
      <c r="AD53" s="53">
        <v>0.47</v>
      </c>
      <c r="AE53" s="53">
        <v>0.49</v>
      </c>
      <c r="AF53" s="53">
        <v>0.46</v>
      </c>
      <c r="AG53" s="54">
        <v>0.52631578947368418</v>
      </c>
      <c r="AH53" s="54">
        <v>0.47017543859649125</v>
      </c>
      <c r="AI53" s="54">
        <v>0.5266903914590747</v>
      </c>
      <c r="AJ53" s="53">
        <v>0.47297297297297297</v>
      </c>
      <c r="AK53" s="54">
        <v>0.47435897435897434</v>
      </c>
      <c r="AL53" s="54">
        <v>0.43137254901960786</v>
      </c>
      <c r="AM53" s="54">
        <v>0.41403508771929826</v>
      </c>
      <c r="AN53" s="54">
        <v>0.44585987261146498</v>
      </c>
      <c r="AO53" s="54">
        <v>0.45421245421245421</v>
      </c>
      <c r="AP53" s="54">
        <v>0.45454545454545453</v>
      </c>
      <c r="AQ53" s="54">
        <v>0.43535620052770446</v>
      </c>
      <c r="AR53" s="54">
        <v>0.44067796610169491</v>
      </c>
      <c r="AS53" s="54">
        <v>0.43153526970954359</v>
      </c>
      <c r="AT53" s="54">
        <v>0.49819494584837543</v>
      </c>
      <c r="AU53" s="54">
        <v>0.51320754716981132</v>
      </c>
      <c r="AV53" s="54">
        <v>0.46274509803921571</v>
      </c>
      <c r="AW53" s="54">
        <v>0.39086294416243655</v>
      </c>
      <c r="AX53" s="54">
        <v>0.40416666666666667</v>
      </c>
      <c r="AY53" s="54">
        <v>0.38113207547169814</v>
      </c>
      <c r="AZ53" s="54">
        <v>0.42105263157894735</v>
      </c>
      <c r="BA53" s="54">
        <v>0.39556962025316456</v>
      </c>
      <c r="BB53" s="54">
        <v>0.42948717948717946</v>
      </c>
      <c r="BC53" s="54">
        <v>0.4462809917355372</v>
      </c>
      <c r="BD53" s="54">
        <v>0.41379310344827586</v>
      </c>
      <c r="BE53" s="54">
        <v>0.43648208469055377</v>
      </c>
      <c r="BF53" s="54">
        <v>0.41116751269035534</v>
      </c>
      <c r="BG53" s="54">
        <v>0.39718309859154932</v>
      </c>
      <c r="BH53" s="54">
        <v>0.38826815642458101</v>
      </c>
      <c r="BI53" s="54">
        <v>0.43437500000000001</v>
      </c>
      <c r="BJ53" s="54">
        <v>0.45</v>
      </c>
      <c r="BK53" s="54">
        <v>0.41833810888252149</v>
      </c>
      <c r="BL53" s="54">
        <v>0.44985673352435529</v>
      </c>
      <c r="BM53" s="54">
        <v>0.43661971830985913</v>
      </c>
      <c r="BN53" s="54">
        <v>0.44983818770226536</v>
      </c>
      <c r="BO53" s="54">
        <v>0.48501362397820164</v>
      </c>
      <c r="BP53" s="54">
        <v>0.51479289940828399</v>
      </c>
      <c r="BQ53" s="54">
        <v>0.48367952522255192</v>
      </c>
      <c r="BR53" s="54">
        <v>0.46036585365853661</v>
      </c>
      <c r="BS53" s="54">
        <v>0.52040816326530615</v>
      </c>
      <c r="BT53" s="54">
        <v>0.48632218844984804</v>
      </c>
      <c r="BU53" s="54">
        <v>0.5220588235294118</v>
      </c>
      <c r="BV53" s="54">
        <v>0.47810218978102192</v>
      </c>
      <c r="BW53" s="54">
        <v>0.52296819787985871</v>
      </c>
      <c r="BX53" s="54">
        <v>0.52941176470588236</v>
      </c>
      <c r="BY53" s="54">
        <v>0.56785714285714284</v>
      </c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</row>
    <row r="54" spans="18:166" x14ac:dyDescent="0.25">
      <c r="R54" s="30"/>
      <c r="S54" s="45"/>
      <c r="T54" s="45"/>
      <c r="U54" s="46" t="s">
        <v>61</v>
      </c>
      <c r="V54" s="53"/>
      <c r="W54" s="53"/>
      <c r="X54" s="53"/>
      <c r="Y54" s="53"/>
      <c r="Z54" s="53"/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4">
        <v>0</v>
      </c>
      <c r="AH54" s="54">
        <v>0.27</v>
      </c>
      <c r="AI54" s="54">
        <v>0.21</v>
      </c>
      <c r="AJ54" s="53">
        <v>0.23604060913705585</v>
      </c>
      <c r="AK54" s="54">
        <v>0.22519083969465647</v>
      </c>
      <c r="AL54" s="54">
        <v>0.24489795918367346</v>
      </c>
      <c r="AM54" s="54">
        <v>0.27515723270440251</v>
      </c>
      <c r="AN54" s="54">
        <v>0.1853997682502897</v>
      </c>
      <c r="AO54" s="54">
        <v>0.18362573099415205</v>
      </c>
      <c r="AP54" s="54">
        <v>0.30779220779220778</v>
      </c>
      <c r="AQ54" s="54">
        <v>0.51017811704834604</v>
      </c>
      <c r="AR54" s="54">
        <v>0.49017038007863695</v>
      </c>
      <c r="AS54" s="54">
        <v>0.50436953807740326</v>
      </c>
      <c r="AT54" s="54"/>
      <c r="AU54" s="54"/>
      <c r="AV54" s="54"/>
      <c r="AW54" s="54"/>
      <c r="AX54" s="54"/>
      <c r="AY54" s="54"/>
      <c r="AZ54" s="54"/>
      <c r="BA54" s="54"/>
      <c r="BB54" s="54">
        <v>0.25</v>
      </c>
      <c r="BC54" s="54">
        <v>0.5714285714285714</v>
      </c>
      <c r="BD54" s="54">
        <v>0.625</v>
      </c>
      <c r="BE54" s="54">
        <v>0.5</v>
      </c>
      <c r="BF54" s="54">
        <v>0.4</v>
      </c>
      <c r="BG54" s="54">
        <v>0.23529411764705882</v>
      </c>
      <c r="BH54" s="54">
        <v>0.32</v>
      </c>
      <c r="BI54" s="54">
        <v>0.53191489361702127</v>
      </c>
      <c r="BJ54" s="54">
        <v>0.43</v>
      </c>
      <c r="BK54" s="54">
        <v>0.66666666666666663</v>
      </c>
      <c r="BL54" s="54">
        <v>0.5</v>
      </c>
      <c r="BM54" s="54">
        <v>0.63636363636363635</v>
      </c>
      <c r="BN54" s="54">
        <v>0.4</v>
      </c>
      <c r="BO54" s="54">
        <v>0.41176470588235292</v>
      </c>
      <c r="BP54" s="54">
        <v>0.59090909090909094</v>
      </c>
      <c r="BQ54" s="54">
        <v>0.53846153846153844</v>
      </c>
      <c r="BR54" s="54">
        <v>0.5</v>
      </c>
      <c r="BS54" s="54">
        <v>0.4375</v>
      </c>
      <c r="BT54" s="54">
        <v>0.41666666666666669</v>
      </c>
      <c r="BU54" s="54">
        <v>0.45454545454545453</v>
      </c>
      <c r="BV54" s="54">
        <v>0.6</v>
      </c>
      <c r="BW54" s="54">
        <v>0.22222222222222221</v>
      </c>
      <c r="BX54" s="54">
        <v>0.35714285714285715</v>
      </c>
      <c r="BY54" s="54">
        <v>0.5</v>
      </c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</row>
    <row r="55" spans="18:166" x14ac:dyDescent="0.25">
      <c r="R55" s="30"/>
      <c r="S55" s="45"/>
      <c r="T55" s="45"/>
      <c r="U55" s="46" t="s">
        <v>38</v>
      </c>
      <c r="V55" s="53"/>
      <c r="W55" s="53"/>
      <c r="X55" s="53"/>
      <c r="Y55" s="53"/>
      <c r="Z55" s="53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6"/>
      <c r="AL55" s="46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>
        <v>1</v>
      </c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</row>
    <row r="56" spans="18:166" x14ac:dyDescent="0.25">
      <c r="R56" s="30"/>
      <c r="S56" s="45"/>
      <c r="T56" s="45"/>
      <c r="U56" s="46" t="s">
        <v>3</v>
      </c>
      <c r="V56" s="53"/>
      <c r="W56" s="53"/>
      <c r="X56" s="53"/>
      <c r="Y56" s="53"/>
      <c r="Z56" s="53"/>
      <c r="AA56" s="53">
        <v>0.39</v>
      </c>
      <c r="AB56" s="53">
        <v>0.28999999999999998</v>
      </c>
      <c r="AC56" s="53">
        <v>0.35</v>
      </c>
      <c r="AD56" s="53">
        <v>0.36</v>
      </c>
      <c r="AE56" s="53">
        <v>0.43</v>
      </c>
      <c r="AF56" s="53">
        <v>0.32</v>
      </c>
      <c r="AG56" s="54">
        <v>0.51515151515151514</v>
      </c>
      <c r="AH56" s="54">
        <v>0.359375</v>
      </c>
      <c r="AI56" s="54">
        <v>0.39344262295081966</v>
      </c>
      <c r="AJ56" s="53">
        <v>0.36363636363636365</v>
      </c>
      <c r="AK56" s="54">
        <v>0.46153846153846156</v>
      </c>
      <c r="AL56" s="54">
        <v>0.49180327868852458</v>
      </c>
      <c r="AM56" s="54">
        <v>0.46875</v>
      </c>
      <c r="AN56" s="54">
        <v>0.375</v>
      </c>
      <c r="AO56" s="54">
        <v>0.42666666666666669</v>
      </c>
      <c r="AP56" s="54">
        <v>0.375</v>
      </c>
      <c r="AQ56" s="54">
        <v>0.43283582089552236</v>
      </c>
      <c r="AR56" s="54">
        <v>0.4</v>
      </c>
      <c r="AS56" s="54">
        <v>0.35087719298245612</v>
      </c>
      <c r="AT56" s="54">
        <v>0.42028985507246375</v>
      </c>
      <c r="AU56" s="54">
        <v>0.35384615384615387</v>
      </c>
      <c r="AV56" s="54">
        <v>0.34920634920634919</v>
      </c>
      <c r="AW56" s="54">
        <v>0.33333333333333331</v>
      </c>
      <c r="AX56" s="54">
        <v>0.29729729729729731</v>
      </c>
      <c r="AY56" s="54">
        <v>0.32758620689655171</v>
      </c>
      <c r="AZ56" s="54">
        <v>0.41818181818181815</v>
      </c>
      <c r="BA56" s="54">
        <v>0.36231884057971014</v>
      </c>
      <c r="BB56" s="54">
        <v>0.36764705882352944</v>
      </c>
      <c r="BC56" s="54">
        <v>0.39743589743589741</v>
      </c>
      <c r="BD56" s="54">
        <v>0.28358208955223879</v>
      </c>
      <c r="BE56" s="54">
        <v>0.23880597014925373</v>
      </c>
      <c r="BF56" s="54">
        <v>0.33766233766233766</v>
      </c>
      <c r="BG56" s="54">
        <v>0.31428571428571428</v>
      </c>
      <c r="BH56" s="54">
        <v>0.2711864406779661</v>
      </c>
      <c r="BI56" s="54">
        <v>0.36065573770491804</v>
      </c>
      <c r="BJ56" s="54">
        <v>0.31</v>
      </c>
      <c r="BK56" s="54">
        <v>0.34848484848484851</v>
      </c>
      <c r="BL56" s="54">
        <v>0.38709677419354838</v>
      </c>
      <c r="BM56" s="54">
        <v>0.41428571428571431</v>
      </c>
      <c r="BN56" s="54">
        <v>0.32258064516129031</v>
      </c>
      <c r="BO56" s="54">
        <v>0.35</v>
      </c>
      <c r="BP56" s="54">
        <v>0.42857142857142855</v>
      </c>
      <c r="BQ56" s="54">
        <v>0.35897435897435898</v>
      </c>
      <c r="BR56" s="54">
        <v>0.40625</v>
      </c>
      <c r="BS56" s="54">
        <v>0.34782608695652173</v>
      </c>
      <c r="BT56" s="54">
        <v>0.40845070422535212</v>
      </c>
      <c r="BU56" s="54">
        <v>0.43661971830985913</v>
      </c>
      <c r="BV56" s="54">
        <v>0.37704918032786883</v>
      </c>
      <c r="BW56" s="54">
        <v>0.37662337662337664</v>
      </c>
      <c r="BX56" s="54">
        <v>0.30434782608695654</v>
      </c>
      <c r="BY56" s="54">
        <v>0.40845070422535212</v>
      </c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1"/>
      <c r="CP56" s="51"/>
      <c r="CQ56" s="51"/>
      <c r="CR56" s="51"/>
      <c r="CS56" s="46"/>
      <c r="CT56" s="46"/>
      <c r="CU56" s="46"/>
      <c r="CV56" s="46"/>
      <c r="CW56" s="46"/>
      <c r="CX56" s="46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</row>
    <row r="57" spans="18:166" x14ac:dyDescent="0.25">
      <c r="R57" s="30"/>
      <c r="S57" s="45"/>
      <c r="T57" s="45"/>
      <c r="U57" s="46" t="s">
        <v>2</v>
      </c>
      <c r="V57" s="53"/>
      <c r="W57" s="53"/>
      <c r="X57" s="53"/>
      <c r="Y57" s="53"/>
      <c r="Z57" s="53"/>
      <c r="AA57" s="53">
        <v>0.57999999999999996</v>
      </c>
      <c r="AB57" s="53">
        <v>0.51</v>
      </c>
      <c r="AC57" s="53">
        <v>0.52</v>
      </c>
      <c r="AD57" s="53">
        <v>0.54</v>
      </c>
      <c r="AE57" s="53">
        <v>0.47</v>
      </c>
      <c r="AF57" s="53">
        <v>0.5</v>
      </c>
      <c r="AG57" s="54">
        <v>0.50757575757575757</v>
      </c>
      <c r="AH57" s="54">
        <v>0.48314606741573035</v>
      </c>
      <c r="AI57" s="54">
        <v>0.4606741573033708</v>
      </c>
      <c r="AJ57" s="54">
        <v>0.5161290322580645</v>
      </c>
      <c r="AK57" s="54">
        <v>0.46448087431693991</v>
      </c>
      <c r="AL57" s="54">
        <v>0.4567901234567901</v>
      </c>
      <c r="AM57" s="54">
        <v>0.41221374045801529</v>
      </c>
      <c r="AN57" s="54">
        <v>0.48765432098765432</v>
      </c>
      <c r="AO57" s="54">
        <v>0.52027027027027029</v>
      </c>
      <c r="AP57" s="54">
        <v>0.50322580645161286</v>
      </c>
      <c r="AQ57" s="54">
        <v>0.50757575757575757</v>
      </c>
      <c r="AR57" s="54">
        <v>0.55045871559633031</v>
      </c>
      <c r="AS57" s="54">
        <v>0.48672566371681414</v>
      </c>
      <c r="AT57" s="54">
        <v>0.57462686567164178</v>
      </c>
      <c r="AU57" s="54">
        <v>0.53271028037383172</v>
      </c>
      <c r="AV57" s="54">
        <v>0.47014925373134331</v>
      </c>
      <c r="AW57" s="54">
        <v>0.40170940170940173</v>
      </c>
      <c r="AX57" s="54">
        <v>0.5</v>
      </c>
      <c r="AY57" s="54">
        <v>0.47747747747747749</v>
      </c>
      <c r="AZ57" s="54">
        <v>0.51327433628318586</v>
      </c>
      <c r="BA57" s="54">
        <v>0.46296296296296297</v>
      </c>
      <c r="BB57" s="54">
        <v>0.44067796610169491</v>
      </c>
      <c r="BC57" s="54">
        <v>0.47252747252747251</v>
      </c>
      <c r="BD57" s="54">
        <v>0.43269230769230771</v>
      </c>
      <c r="BE57" s="54">
        <v>0.37373737373737376</v>
      </c>
      <c r="BF57" s="54">
        <v>0.37254901960784315</v>
      </c>
      <c r="BG57" s="54">
        <v>0.52542372881355937</v>
      </c>
      <c r="BH57" s="54">
        <v>0.48148148148148145</v>
      </c>
      <c r="BI57" s="54">
        <v>0.54285714285714282</v>
      </c>
      <c r="BJ57" s="54">
        <v>0.55000000000000004</v>
      </c>
      <c r="BK57" s="54">
        <v>0.4</v>
      </c>
      <c r="BL57" s="54">
        <v>0.50505050505050508</v>
      </c>
      <c r="BM57" s="54">
        <v>0.40625</v>
      </c>
      <c r="BN57" s="54">
        <v>0.5</v>
      </c>
      <c r="BO57" s="54">
        <v>0.4336283185840708</v>
      </c>
      <c r="BP57" s="54">
        <v>0.48039215686274511</v>
      </c>
      <c r="BQ57" s="54">
        <v>0.45161290322580644</v>
      </c>
      <c r="BR57" s="54">
        <v>0.42424242424242425</v>
      </c>
      <c r="BS57" s="54">
        <v>0.39473684210526316</v>
      </c>
      <c r="BT57" s="54">
        <v>0.5</v>
      </c>
      <c r="BU57" s="54">
        <v>0.5161290322580645</v>
      </c>
      <c r="BV57" s="54">
        <v>0.5</v>
      </c>
      <c r="BW57" s="54">
        <v>0.42990654205607476</v>
      </c>
      <c r="BX57" s="54">
        <v>0.50427350427350426</v>
      </c>
      <c r="BY57" s="54">
        <v>0.49230769230769234</v>
      </c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54"/>
      <c r="CP57" s="54"/>
      <c r="CQ57" s="54"/>
      <c r="CR57" s="54"/>
      <c r="CS57" s="54"/>
      <c r="CT57" s="54"/>
      <c r="CU57" s="46"/>
      <c r="CV57" s="46"/>
      <c r="CW57" s="46"/>
      <c r="CX57" s="46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</row>
    <row r="58" spans="18:166" x14ac:dyDescent="0.25">
      <c r="R58" s="30"/>
      <c r="S58" s="45"/>
      <c r="T58" s="45"/>
      <c r="U58" s="46" t="s">
        <v>0</v>
      </c>
      <c r="V58" s="53"/>
      <c r="W58" s="53"/>
      <c r="X58" s="53"/>
      <c r="Y58" s="53"/>
      <c r="Z58" s="53"/>
      <c r="AA58" s="53">
        <v>0.38</v>
      </c>
      <c r="AB58" s="53">
        <v>0.4</v>
      </c>
      <c r="AC58" s="53">
        <v>0.41</v>
      </c>
      <c r="AD58" s="53">
        <v>0.37</v>
      </c>
      <c r="AE58" s="53">
        <v>0.36</v>
      </c>
      <c r="AF58" s="53">
        <v>0.41</v>
      </c>
      <c r="AG58" s="54">
        <v>0.40799999999999997</v>
      </c>
      <c r="AH58" s="53">
        <v>0.39</v>
      </c>
      <c r="AI58" s="53">
        <v>0.41</v>
      </c>
      <c r="AJ58" s="54">
        <v>0.41095890410958902</v>
      </c>
      <c r="AK58" s="54">
        <v>0.41176470588235292</v>
      </c>
      <c r="AL58" s="54">
        <v>0.3927272727272727</v>
      </c>
      <c r="AM58" s="54">
        <v>0.43103448275862066</v>
      </c>
      <c r="AN58" s="54">
        <v>0.42229729729729731</v>
      </c>
      <c r="AO58" s="54">
        <v>0.38028169014084506</v>
      </c>
      <c r="AP58" s="54">
        <v>0.43231441048034935</v>
      </c>
      <c r="AQ58" s="54">
        <v>0.38626609442060084</v>
      </c>
      <c r="AR58" s="54">
        <v>0.43043478260869567</v>
      </c>
      <c r="AS58" s="54">
        <v>0.40585774058577406</v>
      </c>
      <c r="AT58" s="54">
        <v>0.379182156133829</v>
      </c>
      <c r="AU58" s="54">
        <v>0.39929328621908128</v>
      </c>
      <c r="AV58" s="54">
        <v>0.38157894736842107</v>
      </c>
      <c r="AW58" s="54">
        <v>0.3401639344262295</v>
      </c>
      <c r="AX58" s="54">
        <v>0.35471698113207545</v>
      </c>
      <c r="AY58" s="54">
        <v>0.37800687285223367</v>
      </c>
      <c r="AZ58" s="54">
        <v>0.29629629629629628</v>
      </c>
      <c r="BA58" s="54">
        <v>0.32173913043478258</v>
      </c>
      <c r="BB58" s="54">
        <v>0.31674208144796379</v>
      </c>
      <c r="BC58" s="54">
        <v>0.32890365448504982</v>
      </c>
      <c r="BD58" s="54">
        <v>0.31313131313131315</v>
      </c>
      <c r="BE58" s="54">
        <v>0.27857142857142858</v>
      </c>
      <c r="BF58" s="54">
        <v>0.29807692307692307</v>
      </c>
      <c r="BG58" s="54">
        <v>0.28979591836734692</v>
      </c>
      <c r="BH58" s="54">
        <v>0.31707317073170732</v>
      </c>
      <c r="BI58" s="54">
        <v>0.29431438127090304</v>
      </c>
      <c r="BJ58" s="54">
        <v>0.34</v>
      </c>
      <c r="BK58" s="54">
        <v>0.30627306273062732</v>
      </c>
      <c r="BL58" s="54">
        <v>0.34082397003745318</v>
      </c>
      <c r="BM58" s="54">
        <v>0.30496453900709219</v>
      </c>
      <c r="BN58" s="54">
        <v>0.33920704845814981</v>
      </c>
      <c r="BO58" s="54">
        <v>0.31506849315068491</v>
      </c>
      <c r="BP58" s="54">
        <v>0.38245614035087722</v>
      </c>
      <c r="BQ58" s="54">
        <v>0.40143369175627241</v>
      </c>
      <c r="BR58" s="54">
        <v>0.3475177304964539</v>
      </c>
      <c r="BS58" s="54">
        <v>0.39175257731958762</v>
      </c>
      <c r="BT58" s="54">
        <v>0.43689320388349512</v>
      </c>
      <c r="BU58" s="54">
        <v>0.42934782608695654</v>
      </c>
      <c r="BV58" s="54">
        <v>0.43859649122807015</v>
      </c>
      <c r="BW58" s="54">
        <v>0.42296918767507002</v>
      </c>
      <c r="BX58" s="54">
        <v>0.4265129682997118</v>
      </c>
      <c r="BY58" s="54">
        <v>0.45691906005221933</v>
      </c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54"/>
      <c r="CP58" s="54"/>
      <c r="CQ58" s="54"/>
      <c r="CR58" s="54"/>
      <c r="CS58" s="54"/>
      <c r="CT58" s="54"/>
      <c r="CU58" s="46"/>
      <c r="CV58" s="46"/>
      <c r="CW58" s="46"/>
      <c r="CX58" s="46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</row>
    <row r="59" spans="18:166" x14ac:dyDescent="0.25">
      <c r="R59" s="30"/>
      <c r="S59" s="45"/>
      <c r="T59" s="45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4"/>
      <c r="CP59" s="54"/>
      <c r="CQ59" s="54"/>
      <c r="CR59" s="54"/>
      <c r="CS59" s="54"/>
      <c r="CT59" s="54"/>
      <c r="CU59" s="46"/>
      <c r="CV59" s="46"/>
      <c r="CW59" s="46"/>
      <c r="CX59" s="46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</row>
    <row r="60" spans="18:166" x14ac:dyDescent="0.25">
      <c r="R60" s="30"/>
      <c r="S60" s="45"/>
      <c r="T60" s="45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54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54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46"/>
      <c r="CV60" s="46"/>
      <c r="CW60" s="46"/>
      <c r="CX60" s="46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</row>
    <row r="61" spans="18:166" x14ac:dyDescent="0.25">
      <c r="R61" s="30"/>
      <c r="S61" s="45"/>
      <c r="T61" s="45"/>
      <c r="U61" s="46" t="s">
        <v>20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54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54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46"/>
      <c r="CV61" s="46"/>
      <c r="CW61" s="46"/>
      <c r="CX61" s="46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</row>
    <row r="62" spans="18:166" x14ac:dyDescent="0.25">
      <c r="R62" s="30"/>
      <c r="S62" s="45"/>
      <c r="T62" s="45"/>
      <c r="U62" s="46"/>
      <c r="V62" s="51">
        <v>43101</v>
      </c>
      <c r="W62" s="51">
        <v>43132</v>
      </c>
      <c r="X62" s="51">
        <v>43160</v>
      </c>
      <c r="Y62" s="51">
        <v>43191</v>
      </c>
      <c r="Z62" s="51">
        <v>43221</v>
      </c>
      <c r="AA62" s="51">
        <v>43252</v>
      </c>
      <c r="AB62" s="51">
        <v>43282</v>
      </c>
      <c r="AC62" s="51">
        <v>43313</v>
      </c>
      <c r="AD62" s="51">
        <v>43344</v>
      </c>
      <c r="AE62" s="51">
        <v>43374</v>
      </c>
      <c r="AF62" s="51">
        <v>43405</v>
      </c>
      <c r="AG62" s="51">
        <v>43435</v>
      </c>
      <c r="AH62" s="51">
        <v>43466</v>
      </c>
      <c r="AI62" s="51">
        <v>43497</v>
      </c>
      <c r="AJ62" s="51">
        <v>43525</v>
      </c>
      <c r="AK62" s="51">
        <v>43556</v>
      </c>
      <c r="AL62" s="51">
        <v>43586</v>
      </c>
      <c r="AM62" s="51">
        <v>43617</v>
      </c>
      <c r="AN62" s="51">
        <v>43647</v>
      </c>
      <c r="AO62" s="51">
        <v>43678</v>
      </c>
      <c r="AP62" s="51">
        <v>43709</v>
      </c>
      <c r="AQ62" s="51">
        <v>43739</v>
      </c>
      <c r="AR62" s="51">
        <v>43770</v>
      </c>
      <c r="AS62" s="51">
        <v>43800</v>
      </c>
      <c r="AT62" s="51">
        <v>43831</v>
      </c>
      <c r="AU62" s="51">
        <v>43862</v>
      </c>
      <c r="AV62" s="51">
        <v>43891</v>
      </c>
      <c r="AW62" s="51">
        <v>43922</v>
      </c>
      <c r="AX62" s="51">
        <v>43952</v>
      </c>
      <c r="AY62" s="51">
        <v>43983</v>
      </c>
      <c r="AZ62" s="51">
        <v>44013</v>
      </c>
      <c r="BA62" s="51">
        <v>44227</v>
      </c>
      <c r="BB62" s="51">
        <v>44228</v>
      </c>
      <c r="BC62" s="51">
        <v>44256</v>
      </c>
      <c r="BD62" s="51">
        <v>44287</v>
      </c>
      <c r="BE62" s="51">
        <v>44317</v>
      </c>
      <c r="BF62" s="51">
        <v>44348</v>
      </c>
      <c r="BG62" s="51">
        <v>44378</v>
      </c>
      <c r="BH62" s="51">
        <v>44409</v>
      </c>
      <c r="BI62" s="51">
        <v>44440</v>
      </c>
      <c r="BJ62" s="51">
        <v>44470</v>
      </c>
      <c r="BK62" s="51">
        <v>44501</v>
      </c>
      <c r="BL62" s="51">
        <v>44531</v>
      </c>
      <c r="BM62" s="51">
        <v>44562</v>
      </c>
      <c r="BN62" s="51">
        <v>44593</v>
      </c>
      <c r="BO62" s="51">
        <v>44621</v>
      </c>
      <c r="BP62" s="51">
        <v>44652</v>
      </c>
      <c r="BQ62" s="51">
        <v>44682</v>
      </c>
      <c r="BR62" s="51">
        <v>44713</v>
      </c>
      <c r="BS62" s="51">
        <v>44743</v>
      </c>
      <c r="BT62" s="51">
        <v>44774</v>
      </c>
      <c r="BU62" s="51">
        <v>44805</v>
      </c>
      <c r="BV62" s="51">
        <v>44835</v>
      </c>
      <c r="BW62" s="51">
        <v>44866</v>
      </c>
      <c r="BX62" s="51">
        <v>44896</v>
      </c>
      <c r="BY62" s="51">
        <v>44927</v>
      </c>
      <c r="BZ62" s="51">
        <v>44958</v>
      </c>
      <c r="CA62" s="51">
        <v>44986</v>
      </c>
      <c r="CB62" s="51">
        <v>45017</v>
      </c>
      <c r="CC62" s="51">
        <v>45047</v>
      </c>
      <c r="CD62" s="51">
        <v>45078</v>
      </c>
      <c r="CE62" s="51">
        <v>45108</v>
      </c>
      <c r="CF62" s="51">
        <v>45139</v>
      </c>
      <c r="CG62" s="51">
        <v>45170</v>
      </c>
      <c r="CH62" s="51">
        <v>45200</v>
      </c>
      <c r="CI62" s="51">
        <v>45231</v>
      </c>
      <c r="CJ62" s="51">
        <v>45261</v>
      </c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46"/>
      <c r="CV62" s="46"/>
      <c r="CW62" s="46"/>
      <c r="CX62" s="46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</row>
    <row r="63" spans="18:166" x14ac:dyDescent="0.25">
      <c r="R63" s="30"/>
      <c r="S63" s="45"/>
      <c r="T63" s="45"/>
      <c r="U63" s="46" t="s">
        <v>12</v>
      </c>
      <c r="V63" s="53"/>
      <c r="W63" s="53"/>
      <c r="X63" s="53"/>
      <c r="Y63" s="53"/>
      <c r="Z63" s="53"/>
      <c r="AA63" s="53">
        <v>0.39</v>
      </c>
      <c r="AB63" s="53">
        <v>0.39</v>
      </c>
      <c r="AC63" s="53">
        <v>0.42</v>
      </c>
      <c r="AD63" s="53">
        <v>0.37</v>
      </c>
      <c r="AE63" s="53">
        <v>0.42</v>
      </c>
      <c r="AF63" s="53">
        <v>0.42</v>
      </c>
      <c r="AG63" s="54">
        <v>0.37980769230769229</v>
      </c>
      <c r="AH63" s="54">
        <v>0.42369477911646586</v>
      </c>
      <c r="AI63" s="54">
        <v>0.40740740740740738</v>
      </c>
      <c r="AJ63" s="53">
        <v>0.37344398340248963</v>
      </c>
      <c r="AK63" s="54">
        <v>0.36909871244635195</v>
      </c>
      <c r="AL63" s="54">
        <v>0.37259615384615385</v>
      </c>
      <c r="AM63" s="54">
        <v>0.35849056603773582</v>
      </c>
      <c r="AN63" s="54">
        <v>0.34589800443458979</v>
      </c>
      <c r="AO63" s="54">
        <v>0.39524838012958963</v>
      </c>
      <c r="AP63" s="54">
        <v>0.43230403800475059</v>
      </c>
      <c r="AQ63" s="54">
        <v>0.38193018480492813</v>
      </c>
      <c r="AR63" s="54">
        <v>0.41145833333333331</v>
      </c>
      <c r="AS63" s="54">
        <v>0.40860215053763443</v>
      </c>
      <c r="AT63" s="54">
        <v>0.40852130325814534</v>
      </c>
      <c r="AU63" s="54">
        <v>0.34653465346534651</v>
      </c>
      <c r="AV63" s="54">
        <v>0.38802083333333331</v>
      </c>
      <c r="AW63" s="54">
        <v>0.31092436974789917</v>
      </c>
      <c r="AX63" s="54">
        <v>0.38624338624338622</v>
      </c>
      <c r="AY63" s="54">
        <v>0.38853503184713378</v>
      </c>
      <c r="AZ63" s="54">
        <v>0.40758293838862558</v>
      </c>
      <c r="BA63" s="54">
        <v>0.46774193548387094</v>
      </c>
      <c r="BB63" s="54">
        <v>0.45226130653266333</v>
      </c>
      <c r="BC63" s="54">
        <v>0.39941690962099125</v>
      </c>
      <c r="BD63" s="54">
        <v>0.4437367303609342</v>
      </c>
      <c r="BE63" s="54">
        <v>0.47555555555555556</v>
      </c>
      <c r="BF63" s="54">
        <v>0.46120689655172414</v>
      </c>
      <c r="BG63" s="54">
        <v>0.45259938837920488</v>
      </c>
      <c r="BH63" s="54">
        <v>0.45016077170418006</v>
      </c>
      <c r="BI63" s="54">
        <v>0.40090090090090091</v>
      </c>
      <c r="BJ63" s="54">
        <v>0.43</v>
      </c>
      <c r="BK63" s="54">
        <v>0.40229885057471265</v>
      </c>
      <c r="BL63" s="54">
        <v>0.39534883720930231</v>
      </c>
      <c r="BM63" s="54">
        <v>0.36756756756756759</v>
      </c>
      <c r="BN63" s="54">
        <v>0.38461538461538464</v>
      </c>
      <c r="BO63" s="54">
        <v>0.39479392624728848</v>
      </c>
      <c r="BP63" s="54">
        <v>0.44110854503464203</v>
      </c>
      <c r="BQ63" s="54">
        <v>0.42990654205607476</v>
      </c>
      <c r="BR63" s="54">
        <v>0.46808510638297873</v>
      </c>
      <c r="BS63" s="54">
        <v>0.48189415041782729</v>
      </c>
      <c r="BT63" s="54">
        <v>0.52072538860103623</v>
      </c>
      <c r="BU63" s="54">
        <v>0.50872817955112215</v>
      </c>
      <c r="BV63" s="54">
        <v>0.51449275362318836</v>
      </c>
      <c r="BW63" s="54">
        <v>0.47229551451187335</v>
      </c>
      <c r="BX63" s="54">
        <v>0.46701846965699206</v>
      </c>
      <c r="BY63" s="54">
        <v>0.48184019370460046</v>
      </c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46"/>
      <c r="CV63" s="46"/>
      <c r="CW63" s="46"/>
      <c r="CX63" s="46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</row>
    <row r="64" spans="18:166" x14ac:dyDescent="0.25">
      <c r="R64" s="30"/>
      <c r="S64" s="45"/>
      <c r="T64" s="45"/>
      <c r="U64" s="46" t="s">
        <v>9</v>
      </c>
      <c r="V64" s="53"/>
      <c r="W64" s="53"/>
      <c r="X64" s="53"/>
      <c r="Y64" s="53"/>
      <c r="Z64" s="53"/>
      <c r="AA64" s="53">
        <v>0.43</v>
      </c>
      <c r="AB64" s="53">
        <v>0.43</v>
      </c>
      <c r="AC64" s="53">
        <v>0.39</v>
      </c>
      <c r="AD64" s="53">
        <v>0.42</v>
      </c>
      <c r="AE64" s="53">
        <v>0.43</v>
      </c>
      <c r="AF64" s="53">
        <v>0.41</v>
      </c>
      <c r="AG64" s="54">
        <v>0.46153846153846156</v>
      </c>
      <c r="AH64" s="54">
        <v>0.4255874673629243</v>
      </c>
      <c r="AI64" s="54">
        <v>0.44585987261146498</v>
      </c>
      <c r="AJ64" s="53">
        <v>0.41791044776119401</v>
      </c>
      <c r="AK64" s="54">
        <v>0.42985074626865671</v>
      </c>
      <c r="AL64" s="54">
        <v>0.4459016393442623</v>
      </c>
      <c r="AM64" s="54">
        <v>0.41637010676156583</v>
      </c>
      <c r="AN64" s="54">
        <v>0.44981412639405205</v>
      </c>
      <c r="AO64" s="54">
        <v>0.49310344827586206</v>
      </c>
      <c r="AP64" s="54">
        <v>0.43798449612403101</v>
      </c>
      <c r="AQ64" s="54">
        <v>0.45868945868945871</v>
      </c>
      <c r="AR64" s="54">
        <v>0.48709677419354841</v>
      </c>
      <c r="AS64" s="54">
        <v>0.50257731958762886</v>
      </c>
      <c r="AT64" s="54">
        <v>0.49122807017543857</v>
      </c>
      <c r="AU64" s="54">
        <v>0.52403846153846156</v>
      </c>
      <c r="AV64" s="54">
        <v>0.46153846153846156</v>
      </c>
      <c r="AW64" s="54">
        <v>0.46575342465753422</v>
      </c>
      <c r="AX64" s="54">
        <v>0.53086419753086422</v>
      </c>
      <c r="AY64" s="54">
        <v>0.49242424242424243</v>
      </c>
      <c r="AZ64" s="54">
        <v>0.52141057934508817</v>
      </c>
      <c r="BA64" s="54">
        <v>0.50452488687782804</v>
      </c>
      <c r="BB64" s="54">
        <v>0.5393013100436681</v>
      </c>
      <c r="BC64" s="54">
        <v>0.52222222222222225</v>
      </c>
      <c r="BD64" s="54">
        <v>0.52765957446808509</v>
      </c>
      <c r="BE64" s="54">
        <v>0.52903225806451615</v>
      </c>
      <c r="BF64" s="54">
        <v>0.54867256637168138</v>
      </c>
      <c r="BG64" s="54">
        <v>0.5424107142857143</v>
      </c>
      <c r="BH64" s="54">
        <v>0.5714285714285714</v>
      </c>
      <c r="BI64" s="54">
        <v>0.55249999999999999</v>
      </c>
      <c r="BJ64" s="54">
        <v>0.56000000000000005</v>
      </c>
      <c r="BK64" s="54">
        <v>0.57868020304568524</v>
      </c>
      <c r="BL64" s="54">
        <v>0.54853273137697522</v>
      </c>
      <c r="BM64" s="54">
        <v>0.5557894736842105</v>
      </c>
      <c r="BN64" s="54">
        <v>0.50881612090680106</v>
      </c>
      <c r="BO64" s="54">
        <v>0.51583710407239824</v>
      </c>
      <c r="BP64" s="54">
        <v>0.54157303370786514</v>
      </c>
      <c r="BQ64" s="54">
        <v>0.56276150627615062</v>
      </c>
      <c r="BR64" s="54">
        <v>0.57111111111111112</v>
      </c>
      <c r="BS64" s="54">
        <v>0.53827160493827164</v>
      </c>
      <c r="BT64" s="54">
        <v>0.58438818565400841</v>
      </c>
      <c r="BU64" s="54">
        <v>0.60689655172413792</v>
      </c>
      <c r="BV64" s="54">
        <v>0.5915178571428571</v>
      </c>
      <c r="BW64" s="54">
        <v>0.58194774346793354</v>
      </c>
      <c r="BX64" s="54">
        <v>0.58013544018058694</v>
      </c>
      <c r="BY64" s="54">
        <v>0.6272321428571429</v>
      </c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46"/>
      <c r="CV64" s="46"/>
      <c r="CW64" s="46"/>
      <c r="CX64" s="46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</row>
    <row r="65" spans="18:166" x14ac:dyDescent="0.25">
      <c r="R65" s="30"/>
      <c r="S65" s="45"/>
      <c r="T65" s="45"/>
      <c r="U65" s="46" t="s">
        <v>11</v>
      </c>
      <c r="V65" s="53"/>
      <c r="W65" s="53"/>
      <c r="X65" s="53"/>
      <c r="Y65" s="53"/>
      <c r="Z65" s="53"/>
      <c r="AA65" s="53">
        <v>0.28000000000000003</v>
      </c>
      <c r="AB65" s="53">
        <v>0.26</v>
      </c>
      <c r="AC65" s="53">
        <v>0.3</v>
      </c>
      <c r="AD65" s="53">
        <v>0.28000000000000003</v>
      </c>
      <c r="AE65" s="53">
        <v>0.28000000000000003</v>
      </c>
      <c r="AF65" s="53">
        <v>0.32</v>
      </c>
      <c r="AG65" s="54">
        <v>0.28879310344827586</v>
      </c>
      <c r="AH65" s="54">
        <v>0.25773195876288657</v>
      </c>
      <c r="AI65" s="54">
        <v>0.2932330827067669</v>
      </c>
      <c r="AJ65" s="53">
        <v>0.29581993569131831</v>
      </c>
      <c r="AK65" s="54">
        <v>0.27007299270072993</v>
      </c>
      <c r="AL65" s="54">
        <v>0.29457364341085274</v>
      </c>
      <c r="AM65" s="54">
        <v>0.29596412556053814</v>
      </c>
      <c r="AN65" s="54">
        <v>0.25847457627118642</v>
      </c>
      <c r="AO65" s="54">
        <v>0.30131004366812225</v>
      </c>
      <c r="AP65" s="54">
        <v>0.27659574468085107</v>
      </c>
      <c r="AQ65" s="54">
        <v>0.30252100840336132</v>
      </c>
      <c r="AR65" s="54">
        <v>0.35810810810810811</v>
      </c>
      <c r="AS65" s="54">
        <v>0.3125</v>
      </c>
      <c r="AT65" s="54">
        <v>0.28125</v>
      </c>
      <c r="AU65" s="54">
        <v>0.25</v>
      </c>
      <c r="AV65" s="54">
        <v>0.35483870967741937</v>
      </c>
      <c r="AW65" s="54">
        <v>0.375</v>
      </c>
      <c r="AX65" s="54">
        <v>0.25</v>
      </c>
      <c r="AY65" s="54">
        <v>0.625</v>
      </c>
      <c r="AZ65" s="54">
        <v>0.375</v>
      </c>
      <c r="BA65" s="54">
        <v>1</v>
      </c>
      <c r="BB65" s="54">
        <v>0.5</v>
      </c>
      <c r="BC65" s="54">
        <v>1</v>
      </c>
      <c r="BD65" s="54">
        <v>0.5</v>
      </c>
      <c r="BE65" s="54">
        <v>1</v>
      </c>
      <c r="BF65" s="54">
        <v>0.3</v>
      </c>
      <c r="BG65" s="54">
        <v>0.31818181818181818</v>
      </c>
      <c r="BH65" s="54">
        <v>0.45454545454545453</v>
      </c>
      <c r="BI65" s="54">
        <v>0.59259259259259256</v>
      </c>
      <c r="BJ65" s="54">
        <v>0.34</v>
      </c>
      <c r="BK65" s="54">
        <v>0.36</v>
      </c>
      <c r="BL65" s="54">
        <v>0.29268292682926828</v>
      </c>
      <c r="BM65" s="54">
        <v>0.22535211267605634</v>
      </c>
      <c r="BN65" s="54">
        <v>0.17910447761194029</v>
      </c>
      <c r="BO65" s="54">
        <v>0.27142857142857141</v>
      </c>
      <c r="BP65" s="54">
        <v>0.27419354838709675</v>
      </c>
      <c r="BQ65" s="54">
        <v>0.31707317073170732</v>
      </c>
      <c r="BR65" s="54">
        <v>0.36923076923076925</v>
      </c>
      <c r="BS65" s="54">
        <v>0.35849056603773582</v>
      </c>
      <c r="BT65" s="54">
        <v>0.39</v>
      </c>
      <c r="BU65" s="54">
        <v>0.40594059405940597</v>
      </c>
      <c r="BV65" s="54">
        <v>0.44578313253012047</v>
      </c>
      <c r="BW65" s="54">
        <v>0.44594594594594594</v>
      </c>
      <c r="BX65" s="54">
        <v>0.39726027397260272</v>
      </c>
      <c r="BY65" s="54">
        <v>0.53409090909090906</v>
      </c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46"/>
      <c r="CV65" s="46"/>
      <c r="CW65" s="46"/>
      <c r="CX65" s="46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</row>
    <row r="66" spans="18:166" x14ac:dyDescent="0.25">
      <c r="R66" s="30"/>
      <c r="S66" s="45"/>
      <c r="T66" s="45"/>
      <c r="U66" s="46" t="s">
        <v>10</v>
      </c>
      <c r="V66" s="53"/>
      <c r="W66" s="53"/>
      <c r="X66" s="53"/>
      <c r="Y66" s="53"/>
      <c r="Z66" s="46"/>
      <c r="AA66" s="53">
        <v>0.38</v>
      </c>
      <c r="AB66" s="53">
        <v>0.32</v>
      </c>
      <c r="AC66" s="53">
        <v>0.28999999999999998</v>
      </c>
      <c r="AD66" s="53">
        <v>0.35</v>
      </c>
      <c r="AE66" s="53">
        <v>0.35</v>
      </c>
      <c r="AF66" s="53">
        <v>0.33</v>
      </c>
      <c r="AG66" s="54">
        <v>0.33707865168539325</v>
      </c>
      <c r="AH66" s="54">
        <v>0.34653465346534651</v>
      </c>
      <c r="AI66" s="54">
        <v>0.37</v>
      </c>
      <c r="AJ66" s="53">
        <v>0.31</v>
      </c>
      <c r="AK66" s="54">
        <v>0.33962264150943394</v>
      </c>
      <c r="AL66" s="54">
        <v>0.35772357723577236</v>
      </c>
      <c r="AM66" s="54">
        <v>0.30769230769230771</v>
      </c>
      <c r="AN66" s="54">
        <v>0.33027522935779818</v>
      </c>
      <c r="AO66" s="54">
        <v>0.28971962616822428</v>
      </c>
      <c r="AP66" s="54">
        <v>0.32038834951456313</v>
      </c>
      <c r="AQ66" s="54">
        <v>0.33057851239669422</v>
      </c>
      <c r="AR66" s="54">
        <v>0.32500000000000001</v>
      </c>
      <c r="AS66" s="54">
        <v>0.41747572815533979</v>
      </c>
      <c r="AT66" s="54">
        <v>0.34399999999999997</v>
      </c>
      <c r="AU66" s="54">
        <v>0.27472527472527475</v>
      </c>
      <c r="AV66" s="54">
        <v>0.28799999999999998</v>
      </c>
      <c r="AW66" s="54">
        <v>0.31325301204819278</v>
      </c>
      <c r="AX66" s="54">
        <v>0.23529411764705882</v>
      </c>
      <c r="AY66" s="54">
        <v>0.3546099290780142</v>
      </c>
      <c r="AZ66" s="54">
        <v>0.3</v>
      </c>
      <c r="BA66" s="54">
        <v>0.3</v>
      </c>
      <c r="BB66" s="54">
        <v>0.29807692307692307</v>
      </c>
      <c r="BC66" s="54">
        <v>0.33628318584070799</v>
      </c>
      <c r="BD66" s="54">
        <v>0.29059829059829062</v>
      </c>
      <c r="BE66" s="54">
        <v>0.40740740740740738</v>
      </c>
      <c r="BF66" s="54">
        <v>0.34188034188034189</v>
      </c>
      <c r="BG66" s="54">
        <v>0.359375</v>
      </c>
      <c r="BH66" s="54">
        <v>0.30434782608695654</v>
      </c>
      <c r="BI66" s="54">
        <v>0.38260869565217392</v>
      </c>
      <c r="BJ66" s="54">
        <v>0.41</v>
      </c>
      <c r="BK66" s="54">
        <v>0.36585365853658536</v>
      </c>
      <c r="BL66" s="54">
        <v>0.45384615384615384</v>
      </c>
      <c r="BM66" s="54">
        <v>0.44144144144144143</v>
      </c>
      <c r="BN66" s="54">
        <v>0.3364485981308411</v>
      </c>
      <c r="BO66" s="54">
        <v>0.40298507462686567</v>
      </c>
      <c r="BP66" s="54">
        <v>0.38181818181818183</v>
      </c>
      <c r="BQ66" s="54">
        <v>0.36507936507936506</v>
      </c>
      <c r="BR66" s="54">
        <v>0.42519685039370081</v>
      </c>
      <c r="BS66" s="54">
        <v>0.36283185840707965</v>
      </c>
      <c r="BT66" s="54">
        <v>0.40799999999999997</v>
      </c>
      <c r="BU66" s="54">
        <v>0.42465753424657532</v>
      </c>
      <c r="BV66" s="54">
        <v>0.45714285714285713</v>
      </c>
      <c r="BW66" s="54">
        <v>0.40869565217391307</v>
      </c>
      <c r="BX66" s="54">
        <v>0.38333333333333336</v>
      </c>
      <c r="BY66" s="54">
        <v>0.33653846153846156</v>
      </c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46"/>
      <c r="CV66" s="46"/>
      <c r="CW66" s="46"/>
      <c r="CX66" s="46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</row>
    <row r="67" spans="18:166" x14ac:dyDescent="0.25">
      <c r="R67" s="30"/>
      <c r="S67" s="45"/>
      <c r="T67" s="45"/>
      <c r="U67" s="46" t="s">
        <v>8</v>
      </c>
      <c r="V67" s="53"/>
      <c r="W67" s="53"/>
      <c r="X67" s="53"/>
      <c r="Y67" s="53"/>
      <c r="Z67" s="53"/>
      <c r="AA67" s="53">
        <v>0.31</v>
      </c>
      <c r="AB67" s="53">
        <v>0.33</v>
      </c>
      <c r="AC67" s="53">
        <v>0.34</v>
      </c>
      <c r="AD67" s="53">
        <v>0.3</v>
      </c>
      <c r="AE67" s="53">
        <v>0.31</v>
      </c>
      <c r="AF67" s="53">
        <v>0.31</v>
      </c>
      <c r="AG67" s="54">
        <v>0.33509234828496043</v>
      </c>
      <c r="AH67" s="54">
        <v>0.33410138248847926</v>
      </c>
      <c r="AI67" s="54">
        <v>0.3203125</v>
      </c>
      <c r="AJ67" s="53">
        <v>0.31216931216931215</v>
      </c>
      <c r="AK67" s="54">
        <v>0.33498759305210918</v>
      </c>
      <c r="AL67" s="54">
        <v>0.34682080924855491</v>
      </c>
      <c r="AM67" s="54">
        <v>0.39660056657223797</v>
      </c>
      <c r="AN67" s="54">
        <v>0.38260869565217392</v>
      </c>
      <c r="AO67" s="54">
        <v>0.33956386292834889</v>
      </c>
      <c r="AP67" s="54">
        <v>0.37546468401486988</v>
      </c>
      <c r="AQ67" s="54">
        <v>0.35082872928176795</v>
      </c>
      <c r="AR67" s="54">
        <v>0.33600000000000002</v>
      </c>
      <c r="AS67" s="54">
        <v>0.33231707317073172</v>
      </c>
      <c r="AT67" s="54">
        <v>0.34219269102990035</v>
      </c>
      <c r="AU67" s="54">
        <v>0.336231884057971</v>
      </c>
      <c r="AV67" s="54">
        <v>0.33757961783439489</v>
      </c>
      <c r="AW67" s="54">
        <v>0.28467153284671531</v>
      </c>
      <c r="AX67" s="54">
        <v>0.32270916334661354</v>
      </c>
      <c r="AY67" s="54">
        <v>0.36727272727272725</v>
      </c>
      <c r="AZ67" s="54">
        <v>0.33439490445859871</v>
      </c>
      <c r="BA67" s="54">
        <v>0.31528662420382164</v>
      </c>
      <c r="BB67" s="54">
        <v>0.38194444444444442</v>
      </c>
      <c r="BC67" s="54">
        <v>0.33680555555555558</v>
      </c>
      <c r="BD67" s="54">
        <v>0.29666666666666669</v>
      </c>
      <c r="BE67" s="54">
        <v>0.37049180327868853</v>
      </c>
      <c r="BF67" s="54">
        <v>0.3048780487804878</v>
      </c>
      <c r="BG67" s="54">
        <v>0.37394957983193278</v>
      </c>
      <c r="BH67" s="54">
        <v>0.37419354838709679</v>
      </c>
      <c r="BI67" s="54">
        <v>0.32550335570469796</v>
      </c>
      <c r="BJ67" s="54">
        <v>0.42</v>
      </c>
      <c r="BK67" s="54">
        <v>0.39473684210526316</v>
      </c>
      <c r="BL67" s="54">
        <v>0</v>
      </c>
      <c r="BM67" s="54">
        <v>0.40140845070422537</v>
      </c>
      <c r="BN67" s="54">
        <v>0.38955823293172692</v>
      </c>
      <c r="BO67" s="54">
        <v>0.33788395904436858</v>
      </c>
      <c r="BP67" s="54">
        <v>0.39923954372623577</v>
      </c>
      <c r="BQ67" s="54">
        <v>0.37627118644067797</v>
      </c>
      <c r="BR67" s="54">
        <v>0.35632183908045978</v>
      </c>
      <c r="BS67" s="54">
        <v>0.36</v>
      </c>
      <c r="BT67" s="54">
        <v>0.38500000000000001</v>
      </c>
      <c r="BU67" s="54">
        <v>0.40890688259109309</v>
      </c>
      <c r="BV67" s="54">
        <v>0.3728813559322034</v>
      </c>
      <c r="BW67" s="54">
        <v>0.35254237288135593</v>
      </c>
      <c r="BX67" s="54">
        <v>0.34146341463414637</v>
      </c>
      <c r="BY67" s="54">
        <v>0.40074906367041196</v>
      </c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46"/>
      <c r="CV67" s="46"/>
      <c r="CW67" s="46"/>
      <c r="CX67" s="46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</row>
    <row r="68" spans="18:166" x14ac:dyDescent="0.25">
      <c r="R68" s="30"/>
      <c r="S68" s="45"/>
      <c r="T68" s="45"/>
      <c r="U68" s="46" t="s">
        <v>7</v>
      </c>
      <c r="V68" s="53"/>
      <c r="W68" s="53"/>
      <c r="X68" s="53"/>
      <c r="Y68" s="53"/>
      <c r="Z68" s="53"/>
      <c r="AA68" s="53">
        <v>0.41</v>
      </c>
      <c r="AB68" s="53">
        <v>0.54</v>
      </c>
      <c r="AC68" s="53">
        <v>0.45</v>
      </c>
      <c r="AD68" s="53">
        <v>0.38</v>
      </c>
      <c r="AE68" s="53">
        <v>0.48</v>
      </c>
      <c r="AF68" s="53">
        <v>0.25</v>
      </c>
      <c r="AG68" s="54">
        <v>0.36231884057971014</v>
      </c>
      <c r="AH68" s="54">
        <v>0.33333333333333331</v>
      </c>
      <c r="AI68" s="54">
        <v>0.28048780487804881</v>
      </c>
      <c r="AJ68" s="53">
        <v>0.29599999999999999</v>
      </c>
      <c r="AK68" s="54">
        <v>0.27586206896551724</v>
      </c>
      <c r="AL68" s="54">
        <v>0.29487179487179488</v>
      </c>
      <c r="AM68" s="54">
        <v>0.24324324324324326</v>
      </c>
      <c r="AN68" s="54">
        <v>0.27272727272727271</v>
      </c>
      <c r="AO68" s="54">
        <v>0.5</v>
      </c>
      <c r="AP68" s="54">
        <v>0.27272727272727271</v>
      </c>
      <c r="AQ68" s="54">
        <v>0.25</v>
      </c>
      <c r="AR68" s="54">
        <v>0.66666666666666663</v>
      </c>
      <c r="AS68" s="54">
        <v>0.5</v>
      </c>
      <c r="AT68" s="54">
        <v>0.13333333333333333</v>
      </c>
      <c r="AU68" s="54">
        <v>0.13333333333333333</v>
      </c>
      <c r="AV68" s="54">
        <v>0.25</v>
      </c>
      <c r="AW68" s="54">
        <v>0.33333333333333331</v>
      </c>
      <c r="AX68" s="54">
        <v>0.375</v>
      </c>
      <c r="AY68" s="54">
        <v>0.3125</v>
      </c>
      <c r="AZ68" s="54">
        <v>0.42857142857142855</v>
      </c>
      <c r="BA68" s="54">
        <v>0.66666666666666663</v>
      </c>
      <c r="BB68" s="54">
        <v>1</v>
      </c>
      <c r="BC68" s="54">
        <v>1</v>
      </c>
      <c r="BD68" s="54">
        <v>0.33333333333333331</v>
      </c>
      <c r="BE68" s="54">
        <v>0</v>
      </c>
      <c r="BF68" s="54">
        <v>0</v>
      </c>
      <c r="BG68" s="54">
        <v>0.5</v>
      </c>
      <c r="BH68" s="54">
        <v>1</v>
      </c>
      <c r="BI68" s="54">
        <v>0</v>
      </c>
      <c r="BJ68" s="54">
        <v>0</v>
      </c>
      <c r="BK68" s="54"/>
      <c r="BL68" s="54">
        <v>0.40851063829787232</v>
      </c>
      <c r="BM68" s="54"/>
      <c r="BN68" s="54">
        <v>1</v>
      </c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46"/>
      <c r="CV68" s="46"/>
      <c r="CW68" s="46"/>
      <c r="CX68" s="46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</row>
    <row r="69" spans="18:166" x14ac:dyDescent="0.25">
      <c r="R69" s="30"/>
      <c r="S69" s="45"/>
      <c r="T69" s="45"/>
      <c r="U69" s="46" t="s">
        <v>6</v>
      </c>
      <c r="V69" s="53"/>
      <c r="W69" s="53"/>
      <c r="X69" s="53"/>
      <c r="Y69" s="53"/>
      <c r="Z69" s="53"/>
      <c r="AA69" s="53">
        <v>0.35</v>
      </c>
      <c r="AB69" s="53">
        <v>0.38</v>
      </c>
      <c r="AC69" s="53">
        <v>0.26</v>
      </c>
      <c r="AD69" s="53">
        <v>0.3</v>
      </c>
      <c r="AE69" s="53">
        <v>0.26</v>
      </c>
      <c r="AF69" s="53">
        <v>0.25</v>
      </c>
      <c r="AG69" s="54">
        <v>0.42528735632183906</v>
      </c>
      <c r="AH69" s="54">
        <v>0.3135593220338983</v>
      </c>
      <c r="AI69" s="54">
        <v>0.25210084033613445</v>
      </c>
      <c r="AJ69" s="53">
        <v>0.22807017543859648</v>
      </c>
      <c r="AK69" s="54">
        <v>0.25688073394495414</v>
      </c>
      <c r="AL69" s="54">
        <v>0.21897810218978103</v>
      </c>
      <c r="AM69" s="54">
        <v>0.24786324786324787</v>
      </c>
      <c r="AN69" s="54">
        <v>0.20535714285714285</v>
      </c>
      <c r="AO69" s="54">
        <v>0.18461538461538463</v>
      </c>
      <c r="AP69" s="54">
        <v>0.21904761904761905</v>
      </c>
      <c r="AQ69" s="54">
        <v>0.23178807947019867</v>
      </c>
      <c r="AR69" s="54">
        <v>0.26666666666666666</v>
      </c>
      <c r="AS69" s="54">
        <v>0.34426229508196721</v>
      </c>
      <c r="AT69" s="54">
        <v>0.27586206896551724</v>
      </c>
      <c r="AU69" s="54">
        <v>0.2734375</v>
      </c>
      <c r="AV69" s="54">
        <v>0.21212121212121213</v>
      </c>
      <c r="AW69" s="54">
        <v>0.29896907216494845</v>
      </c>
      <c r="AX69" s="54">
        <v>0.32631578947368423</v>
      </c>
      <c r="AY69" s="54">
        <v>0.22950819672131148</v>
      </c>
      <c r="AZ69" s="54">
        <v>0.234375</v>
      </c>
      <c r="BA69" s="54">
        <v>0.28155339805825241</v>
      </c>
      <c r="BB69" s="54">
        <v>0.26446280991735538</v>
      </c>
      <c r="BC69" s="54">
        <v>0.34265734265734266</v>
      </c>
      <c r="BD69" s="54">
        <v>0.31034482758620691</v>
      </c>
      <c r="BE69" s="54">
        <v>0.3984375</v>
      </c>
      <c r="BF69" s="54">
        <v>0.36690647482014388</v>
      </c>
      <c r="BG69" s="54">
        <v>0.33050847457627119</v>
      </c>
      <c r="BH69" s="54">
        <v>0.39694656488549618</v>
      </c>
      <c r="BI69" s="54">
        <v>0.38135593220338981</v>
      </c>
      <c r="BJ69" s="54">
        <v>0.37</v>
      </c>
      <c r="BK69" s="54">
        <v>0.34745762711864409</v>
      </c>
      <c r="BL69" s="54">
        <v>0.35664335664335667</v>
      </c>
      <c r="BM69" s="54">
        <v>0.28776978417266186</v>
      </c>
      <c r="BN69" s="54">
        <v>0.36065573770491804</v>
      </c>
      <c r="BO69" s="54">
        <v>0.40517241379310343</v>
      </c>
      <c r="BP69" s="54">
        <v>0.38095238095238093</v>
      </c>
      <c r="BQ69" s="54">
        <v>0.42537313432835822</v>
      </c>
      <c r="BR69" s="54">
        <v>0.37037037037037035</v>
      </c>
      <c r="BS69" s="54">
        <v>0.30303030303030304</v>
      </c>
      <c r="BT69" s="54">
        <v>0.29166666666666669</v>
      </c>
      <c r="BU69" s="54">
        <v>0.28000000000000003</v>
      </c>
      <c r="BV69" s="54">
        <v>0.36567164179104478</v>
      </c>
      <c r="BW69" s="54">
        <v>0.34399999999999997</v>
      </c>
      <c r="BX69" s="54">
        <v>0.36</v>
      </c>
      <c r="BY69" s="54">
        <v>0.3577981651376147</v>
      </c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46"/>
      <c r="CV69" s="46"/>
      <c r="CW69" s="46"/>
      <c r="CX69" s="46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</row>
    <row r="70" spans="18:166" x14ac:dyDescent="0.25">
      <c r="R70" s="30"/>
      <c r="S70" s="45"/>
      <c r="T70" s="45"/>
      <c r="U70" s="46" t="s">
        <v>5</v>
      </c>
      <c r="V70" s="53"/>
      <c r="W70" s="53"/>
      <c r="X70" s="53"/>
      <c r="Y70" s="53"/>
      <c r="Z70" s="53"/>
      <c r="AA70" s="53">
        <v>0.47</v>
      </c>
      <c r="AB70" s="53">
        <v>0.43</v>
      </c>
      <c r="AC70" s="53">
        <v>0.43</v>
      </c>
      <c r="AD70" s="53">
        <v>0.44</v>
      </c>
      <c r="AE70" s="53">
        <v>0.44</v>
      </c>
      <c r="AF70" s="53">
        <v>0.41</v>
      </c>
      <c r="AG70" s="54">
        <v>0.47019867549668876</v>
      </c>
      <c r="AH70" s="54">
        <v>0.43128964059196617</v>
      </c>
      <c r="AI70" s="54">
        <v>0.43416370106761565</v>
      </c>
      <c r="AJ70" s="53">
        <v>0.44333333333333336</v>
      </c>
      <c r="AK70" s="54">
        <v>0.42889137737961924</v>
      </c>
      <c r="AL70" s="54">
        <v>0.43208430913348944</v>
      </c>
      <c r="AM70" s="54">
        <v>0.42162162162162165</v>
      </c>
      <c r="AN70" s="54">
        <v>0.44129032258064516</v>
      </c>
      <c r="AO70" s="54">
        <v>0.41903719912472648</v>
      </c>
      <c r="AP70" s="54">
        <v>0.41813602015113349</v>
      </c>
      <c r="AQ70" s="54">
        <v>0.4452405322415558</v>
      </c>
      <c r="AR70" s="54">
        <v>0.44763092269326682</v>
      </c>
      <c r="AS70" s="54">
        <v>0.42621145374449337</v>
      </c>
      <c r="AT70" s="54">
        <v>0.43407707910750509</v>
      </c>
      <c r="AU70" s="54">
        <v>0.44555555555555554</v>
      </c>
      <c r="AV70" s="54">
        <v>0.4251207729468599</v>
      </c>
      <c r="AW70" s="54">
        <v>0.4281150159744409</v>
      </c>
      <c r="AX70" s="54">
        <v>0.41723666210670313</v>
      </c>
      <c r="AY70" s="54">
        <v>0.43160377358490565</v>
      </c>
      <c r="AZ70" s="54">
        <v>0.41507024265644954</v>
      </c>
      <c r="BA70" s="54">
        <v>0.42117647058823532</v>
      </c>
      <c r="BB70" s="54">
        <v>0.4142692750287687</v>
      </c>
      <c r="BC70" s="54">
        <v>0.40991902834008098</v>
      </c>
      <c r="BD70" s="54">
        <v>0.41853360488798369</v>
      </c>
      <c r="BE70" s="54">
        <v>0.41107184923439338</v>
      </c>
      <c r="BF70" s="54">
        <v>0.41675617615467242</v>
      </c>
      <c r="BG70" s="54">
        <v>0.41647597254004576</v>
      </c>
      <c r="BH70" s="54">
        <v>0.42070484581497797</v>
      </c>
      <c r="BI70" s="54">
        <v>0.43937708565072303</v>
      </c>
      <c r="BJ70" s="54">
        <v>0.43</v>
      </c>
      <c r="BK70" s="54">
        <v>0.44790547798066593</v>
      </c>
      <c r="BL70" s="54">
        <v>0.44081172491544535</v>
      </c>
      <c r="BM70" s="54">
        <v>0.41533864541832671</v>
      </c>
      <c r="BN70" s="54">
        <v>0.40634920634920635</v>
      </c>
      <c r="BO70" s="54">
        <v>0.42304147465437786</v>
      </c>
      <c r="BP70" s="54">
        <v>0.45158102766798419</v>
      </c>
      <c r="BQ70" s="54">
        <v>0.44799176107106076</v>
      </c>
      <c r="BR70" s="54">
        <v>0.46499477533960293</v>
      </c>
      <c r="BS70" s="54">
        <v>0.4095022624434389</v>
      </c>
      <c r="BT70" s="54">
        <v>0.46895273401297499</v>
      </c>
      <c r="BU70" s="54">
        <v>0.41036269430051814</v>
      </c>
      <c r="BV70" s="54">
        <v>0.4398230088495575</v>
      </c>
      <c r="BW70" s="54">
        <v>0.41903019213174747</v>
      </c>
      <c r="BX70" s="54">
        <v>0.44293478260869568</v>
      </c>
      <c r="BY70" s="54">
        <v>0.42421676545300591</v>
      </c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46"/>
      <c r="CV70" s="46"/>
      <c r="CW70" s="46"/>
      <c r="CX70" s="46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</row>
    <row r="71" spans="18:166" x14ac:dyDescent="0.25">
      <c r="R71" s="30"/>
      <c r="S71" s="45"/>
      <c r="T71" s="45"/>
      <c r="U71" s="46" t="s">
        <v>51</v>
      </c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4"/>
      <c r="AH71" s="54"/>
      <c r="AI71" s="54"/>
      <c r="AJ71" s="53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>
        <v>0.4838709677419355</v>
      </c>
      <c r="BJ71" s="54">
        <v>0.47</v>
      </c>
      <c r="BK71" s="54">
        <v>0.38709677419354838</v>
      </c>
      <c r="BL71" s="54">
        <v>0.44117647058823528</v>
      </c>
      <c r="BM71" s="54">
        <v>0.34482758620689657</v>
      </c>
      <c r="BN71" s="54">
        <v>0.44329896907216493</v>
      </c>
      <c r="BO71" s="54">
        <v>0.47191011235955055</v>
      </c>
      <c r="BP71" s="54">
        <v>0.39423076923076922</v>
      </c>
      <c r="BQ71" s="54">
        <v>0.39393939393939392</v>
      </c>
      <c r="BR71" s="54">
        <v>0.35051546391752575</v>
      </c>
      <c r="BS71" s="54">
        <v>0.4044943820224719</v>
      </c>
      <c r="BT71" s="54">
        <v>0.43</v>
      </c>
      <c r="BU71" s="54">
        <v>0.38554216867469882</v>
      </c>
      <c r="BV71" s="54">
        <v>0.44827586206896552</v>
      </c>
      <c r="BW71" s="54">
        <v>0.52325581395348841</v>
      </c>
      <c r="BX71" s="54">
        <v>0.39285714285714285</v>
      </c>
      <c r="BY71" s="54">
        <v>0.52564102564102566</v>
      </c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</row>
    <row r="72" spans="18:166" x14ac:dyDescent="0.25">
      <c r="R72" s="30"/>
      <c r="S72" s="45"/>
      <c r="T72" s="45"/>
      <c r="U72" s="46" t="s">
        <v>4</v>
      </c>
      <c r="V72" s="53"/>
      <c r="W72" s="53"/>
      <c r="X72" s="53"/>
      <c r="Y72" s="53"/>
      <c r="Z72" s="53"/>
      <c r="AA72" s="53">
        <v>0.54</v>
      </c>
      <c r="AB72" s="53">
        <v>0.53</v>
      </c>
      <c r="AC72" s="53">
        <v>0.46</v>
      </c>
      <c r="AD72" s="53">
        <v>0.5</v>
      </c>
      <c r="AE72" s="53">
        <v>0.51</v>
      </c>
      <c r="AF72" s="53">
        <v>0.47</v>
      </c>
      <c r="AG72" s="54">
        <v>0.48255813953488375</v>
      </c>
      <c r="AH72" s="54">
        <v>0.47764705882352942</v>
      </c>
      <c r="AI72" s="54">
        <v>0.51</v>
      </c>
      <c r="AJ72" s="53">
        <v>0.46466809421841543</v>
      </c>
      <c r="AK72" s="54">
        <v>0.44210526315789472</v>
      </c>
      <c r="AL72" s="54">
        <v>0.45378151260504201</v>
      </c>
      <c r="AM72" s="54">
        <v>0.47152619589977218</v>
      </c>
      <c r="AN72" s="54">
        <v>0.4442105263157895</v>
      </c>
      <c r="AO72" s="54">
        <v>0.40238095238095239</v>
      </c>
      <c r="AP72" s="54">
        <v>0.38873994638069703</v>
      </c>
      <c r="AQ72" s="54">
        <v>0.4563758389261745</v>
      </c>
      <c r="AR72" s="54">
        <v>0.43778801843317972</v>
      </c>
      <c r="AS72" s="54">
        <v>0.46649484536082475</v>
      </c>
      <c r="AT72" s="54">
        <v>0.46666666666666667</v>
      </c>
      <c r="AU72" s="54">
        <v>0.44935064935064933</v>
      </c>
      <c r="AV72" s="54">
        <v>0.46239554317548748</v>
      </c>
      <c r="AW72" s="54">
        <v>0.44483985765124556</v>
      </c>
      <c r="AX72" s="54">
        <v>0.41017964071856289</v>
      </c>
      <c r="AY72" s="54">
        <v>0.44827586206896552</v>
      </c>
      <c r="AZ72" s="54">
        <v>0.43069306930693069</v>
      </c>
      <c r="BA72" s="54">
        <v>0.43165467625899279</v>
      </c>
      <c r="BB72" s="54">
        <v>0.43805309734513276</v>
      </c>
      <c r="BC72" s="54">
        <v>0.43346007604562736</v>
      </c>
      <c r="BD72" s="54">
        <v>0.39451476793248946</v>
      </c>
      <c r="BE72" s="54">
        <v>0.46300715990453462</v>
      </c>
      <c r="BF72" s="54">
        <v>0.45246478873239437</v>
      </c>
      <c r="BG72" s="54">
        <v>0.4171539961013645</v>
      </c>
      <c r="BH72" s="54">
        <v>0.42570281124497994</v>
      </c>
      <c r="BI72" s="54">
        <v>0.47807017543859648</v>
      </c>
      <c r="BJ72" s="54">
        <v>0.39</v>
      </c>
      <c r="BK72" s="54">
        <v>0.43274853801169588</v>
      </c>
      <c r="BL72" s="54">
        <v>0.46125461254612549</v>
      </c>
      <c r="BM72" s="54">
        <v>0.43025540275049118</v>
      </c>
      <c r="BN72" s="54">
        <v>0.39904988123515439</v>
      </c>
      <c r="BO72" s="54">
        <v>0.43302752293577984</v>
      </c>
      <c r="BP72" s="54">
        <v>0.41341991341991341</v>
      </c>
      <c r="BQ72" s="54">
        <v>0.4568627450980392</v>
      </c>
      <c r="BR72" s="54">
        <v>0.41596638655462187</v>
      </c>
      <c r="BS72" s="54">
        <v>0.41626794258373206</v>
      </c>
      <c r="BT72" s="54">
        <v>0.43217054263565891</v>
      </c>
      <c r="BU72" s="54">
        <v>0.45750000000000002</v>
      </c>
      <c r="BV72" s="54">
        <v>0.43825665859564167</v>
      </c>
      <c r="BW72" s="54">
        <v>0.44987775061124696</v>
      </c>
      <c r="BX72" s="54">
        <v>0.49765258215962443</v>
      </c>
      <c r="BY72" s="54">
        <v>0.50473933649289104</v>
      </c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</row>
    <row r="73" spans="18:166" x14ac:dyDescent="0.25">
      <c r="R73" s="30"/>
      <c r="S73" s="45"/>
      <c r="T73" s="45"/>
      <c r="U73" s="46" t="s">
        <v>61</v>
      </c>
      <c r="V73" s="53"/>
      <c r="W73" s="53"/>
      <c r="X73" s="53"/>
      <c r="Y73" s="53"/>
      <c r="Z73" s="53"/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4">
        <v>0</v>
      </c>
      <c r="AH73" s="54">
        <v>0.27</v>
      </c>
      <c r="AI73" s="54">
        <v>0.21</v>
      </c>
      <c r="AJ73" s="53">
        <v>0.23604060913705585</v>
      </c>
      <c r="AK73" s="54">
        <v>0.22519083969465647</v>
      </c>
      <c r="AL73" s="54">
        <v>0.24489795918367346</v>
      </c>
      <c r="AM73" s="54">
        <v>0.27515723270440251</v>
      </c>
      <c r="AN73" s="54">
        <v>0.1853997682502897</v>
      </c>
      <c r="AO73" s="54">
        <v>0.18362573099415205</v>
      </c>
      <c r="AP73" s="54">
        <v>0.30779220779220778</v>
      </c>
      <c r="AQ73" s="54">
        <v>0.51017811704834604</v>
      </c>
      <c r="AR73" s="54">
        <v>0.49017038007863695</v>
      </c>
      <c r="AS73" s="54">
        <v>0.50436953807740326</v>
      </c>
      <c r="AT73" s="54"/>
      <c r="AU73" s="54"/>
      <c r="AV73" s="54"/>
      <c r="AW73" s="54"/>
      <c r="AX73" s="54"/>
      <c r="AY73" s="54"/>
      <c r="AZ73" s="54"/>
      <c r="BA73" s="54"/>
      <c r="BB73" s="54">
        <v>0.75</v>
      </c>
      <c r="BC73" s="54">
        <v>0.6</v>
      </c>
      <c r="BD73" s="54">
        <v>0.36363636363636365</v>
      </c>
      <c r="BE73" s="54">
        <v>0.4</v>
      </c>
      <c r="BF73" s="54">
        <v>0.33333333333333331</v>
      </c>
      <c r="BG73" s="54">
        <v>0.39285714285714285</v>
      </c>
      <c r="BH73" s="54">
        <v>0.34285714285714286</v>
      </c>
      <c r="BI73" s="54">
        <v>0.40277777777777779</v>
      </c>
      <c r="BJ73" s="54">
        <v>0.36</v>
      </c>
      <c r="BK73" s="54">
        <v>0.45945945945945948</v>
      </c>
      <c r="BL73" s="54">
        <v>0.3888888888888889</v>
      </c>
      <c r="BM73" s="54">
        <v>0.58823529411764708</v>
      </c>
      <c r="BN73" s="54">
        <v>0.70833333333333337</v>
      </c>
      <c r="BO73" s="54">
        <v>0.4838709677419355</v>
      </c>
      <c r="BP73" s="54">
        <v>0.35714285714285715</v>
      </c>
      <c r="BQ73" s="54">
        <v>0.39130434782608697</v>
      </c>
      <c r="BR73" s="54">
        <v>0.44</v>
      </c>
      <c r="BS73" s="54">
        <v>0.25</v>
      </c>
      <c r="BT73" s="54">
        <v>0.19230769230769232</v>
      </c>
      <c r="BU73" s="54">
        <v>0.33333333333333331</v>
      </c>
      <c r="BV73" s="54">
        <v>0.16666666666666666</v>
      </c>
      <c r="BW73" s="54">
        <v>0.23076923076923078</v>
      </c>
      <c r="BX73" s="54">
        <v>0.24</v>
      </c>
      <c r="BY73" s="54">
        <v>0.14285714285714285</v>
      </c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1"/>
      <c r="CP73" s="51"/>
      <c r="CQ73" s="51"/>
      <c r="CR73" s="51"/>
      <c r="CS73" s="46"/>
      <c r="CT73" s="46"/>
      <c r="CU73" s="46"/>
      <c r="CV73" s="46"/>
      <c r="CW73" s="46"/>
      <c r="CX73" s="46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</row>
    <row r="74" spans="18:166" x14ac:dyDescent="0.25">
      <c r="R74" s="30"/>
      <c r="S74" s="45"/>
      <c r="T74" s="45"/>
      <c r="U74" s="46" t="s">
        <v>38</v>
      </c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4"/>
      <c r="AH74" s="54"/>
      <c r="AI74" s="54"/>
      <c r="AJ74" s="54"/>
      <c r="AK74" s="46"/>
      <c r="AL74" s="46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>
        <v>0</v>
      </c>
      <c r="BN74" s="54"/>
      <c r="BO74" s="54"/>
      <c r="BP74" s="54"/>
      <c r="BQ74" s="54"/>
      <c r="BR74" s="54"/>
      <c r="BS74" s="54"/>
      <c r="BT74" s="54"/>
      <c r="BU74" s="54">
        <v>0</v>
      </c>
      <c r="BV74" s="54"/>
      <c r="BW74" s="54"/>
      <c r="BX74" s="54"/>
      <c r="BY74" s="54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54"/>
      <c r="CP74" s="54"/>
      <c r="CQ74" s="54"/>
      <c r="CR74" s="54"/>
      <c r="CS74" s="46"/>
      <c r="CT74" s="46"/>
      <c r="CU74" s="46"/>
      <c r="CV74" s="46"/>
      <c r="CW74" s="46"/>
      <c r="CX74" s="46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</row>
    <row r="75" spans="18:166" x14ac:dyDescent="0.25">
      <c r="R75" s="30"/>
      <c r="S75" s="45"/>
      <c r="T75" s="45"/>
      <c r="U75" s="46" t="s">
        <v>3</v>
      </c>
      <c r="V75" s="53"/>
      <c r="W75" s="53"/>
      <c r="X75" s="53"/>
      <c r="Y75" s="53"/>
      <c r="Z75" s="53"/>
      <c r="AA75" s="53">
        <v>0.37</v>
      </c>
      <c r="AB75" s="53">
        <v>0.36</v>
      </c>
      <c r="AC75" s="53">
        <v>0.36</v>
      </c>
      <c r="AD75" s="53">
        <v>0.32</v>
      </c>
      <c r="AE75" s="53">
        <v>0.38</v>
      </c>
      <c r="AF75" s="53">
        <v>0.4</v>
      </c>
      <c r="AG75" s="54">
        <v>0.38524590163934425</v>
      </c>
      <c r="AH75" s="54">
        <v>0.42105263157894735</v>
      </c>
      <c r="AI75" s="54">
        <v>0.42553191489361702</v>
      </c>
      <c r="AJ75" s="53">
        <v>0.43617021276595747</v>
      </c>
      <c r="AK75" s="54">
        <v>0.43119266055045874</v>
      </c>
      <c r="AL75" s="54">
        <v>0.42727272727272725</v>
      </c>
      <c r="AM75" s="54">
        <v>0.46551724137931033</v>
      </c>
      <c r="AN75" s="54">
        <v>0.47933884297520662</v>
      </c>
      <c r="AO75" s="54">
        <v>0.41121495327102803</v>
      </c>
      <c r="AP75" s="54">
        <v>0.42342342342342343</v>
      </c>
      <c r="AQ75" s="54">
        <v>0.45901639344262296</v>
      </c>
      <c r="AR75" s="54">
        <v>0.43157894736842106</v>
      </c>
      <c r="AS75" s="54">
        <v>0.43396226415094341</v>
      </c>
      <c r="AT75" s="54">
        <v>0.30701754385964913</v>
      </c>
      <c r="AU75" s="54">
        <v>0.4144144144144144</v>
      </c>
      <c r="AV75" s="54">
        <v>0.3611111111111111</v>
      </c>
      <c r="AW75" s="54">
        <v>0.42372881355932202</v>
      </c>
      <c r="AX75" s="54">
        <v>0.30666666666666664</v>
      </c>
      <c r="AY75" s="54">
        <v>0.3146067415730337</v>
      </c>
      <c r="AZ75" s="54">
        <v>0.40740740740740738</v>
      </c>
      <c r="BA75" s="54">
        <v>0.41322314049586778</v>
      </c>
      <c r="BB75" s="54">
        <v>0.39</v>
      </c>
      <c r="BC75" s="54">
        <v>0.38655462184873951</v>
      </c>
      <c r="BD75" s="54">
        <v>0.36507936507936506</v>
      </c>
      <c r="BE75" s="54">
        <v>0.36363636363636365</v>
      </c>
      <c r="BF75" s="54">
        <v>0.4453125</v>
      </c>
      <c r="BG75" s="54">
        <v>0.33673469387755101</v>
      </c>
      <c r="BH75" s="54">
        <v>0.375</v>
      </c>
      <c r="BI75" s="54">
        <v>0.37373737373737376</v>
      </c>
      <c r="BJ75" s="54">
        <v>0.32</v>
      </c>
      <c r="BK75" s="54">
        <v>0.38709677419354838</v>
      </c>
      <c r="BL75" s="54">
        <v>0.34782608695652173</v>
      </c>
      <c r="BM75" s="54">
        <v>0.41379310344827586</v>
      </c>
      <c r="BN75" s="54">
        <v>0.41836734693877553</v>
      </c>
      <c r="BO75" s="54">
        <v>0.32558139534883723</v>
      </c>
      <c r="BP75" s="54">
        <v>0.4148148148148148</v>
      </c>
      <c r="BQ75" s="54">
        <v>0.38759689922480622</v>
      </c>
      <c r="BR75" s="54">
        <v>0.45263157894736844</v>
      </c>
      <c r="BS75" s="54">
        <v>0.41249999999999998</v>
      </c>
      <c r="BT75" s="54">
        <v>0.4140625</v>
      </c>
      <c r="BU75" s="54">
        <v>0.44</v>
      </c>
      <c r="BV75" s="54">
        <v>0.51249999999999996</v>
      </c>
      <c r="BW75" s="54">
        <v>0.45454545454545453</v>
      </c>
      <c r="BX75" s="54">
        <v>0.45</v>
      </c>
      <c r="BY75" s="54">
        <v>0.53535353535353536</v>
      </c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54"/>
      <c r="CP75" s="54"/>
      <c r="CQ75" s="54"/>
      <c r="CR75" s="54"/>
      <c r="CS75" s="46"/>
      <c r="CT75" s="46"/>
      <c r="CU75" s="46"/>
      <c r="CV75" s="46"/>
      <c r="CW75" s="46"/>
      <c r="CX75" s="46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</row>
    <row r="76" spans="18:166" x14ac:dyDescent="0.25">
      <c r="R76" s="30"/>
      <c r="S76" s="45"/>
      <c r="T76" s="45"/>
      <c r="U76" s="46" t="s">
        <v>2</v>
      </c>
      <c r="V76" s="53"/>
      <c r="W76" s="53"/>
      <c r="X76" s="53"/>
      <c r="Y76" s="53"/>
      <c r="Z76" s="53"/>
      <c r="AA76" s="53">
        <v>0.63</v>
      </c>
      <c r="AB76" s="53">
        <v>0.54</v>
      </c>
      <c r="AC76" s="53">
        <v>0.65</v>
      </c>
      <c r="AD76" s="53">
        <v>0.63</v>
      </c>
      <c r="AE76" s="53">
        <v>0.64</v>
      </c>
      <c r="AF76" s="53">
        <v>0.57999999999999996</v>
      </c>
      <c r="AG76" s="54">
        <v>0.56521739130434778</v>
      </c>
      <c r="AH76" s="54">
        <v>0.57714285714285718</v>
      </c>
      <c r="AI76" s="54">
        <v>0.53239436619718306</v>
      </c>
      <c r="AJ76" s="53">
        <v>0.56686046511627908</v>
      </c>
      <c r="AK76" s="54">
        <v>0.54123711340206182</v>
      </c>
      <c r="AL76" s="54">
        <v>0.53072625698324027</v>
      </c>
      <c r="AM76" s="54">
        <v>0.51724137931034486</v>
      </c>
      <c r="AN76" s="54">
        <v>0.48405797101449277</v>
      </c>
      <c r="AO76" s="54">
        <v>0.52027027027027029</v>
      </c>
      <c r="AP76" s="54">
        <v>0.49044585987261147</v>
      </c>
      <c r="AQ76" s="54">
        <v>0.57295373665480431</v>
      </c>
      <c r="AR76" s="54">
        <v>0.55188679245283023</v>
      </c>
      <c r="AS76" s="54">
        <v>0.52307692307692311</v>
      </c>
      <c r="AT76" s="54">
        <v>0.51027397260273977</v>
      </c>
      <c r="AU76" s="54">
        <v>0.51851851851851849</v>
      </c>
      <c r="AV76" s="54">
        <v>0.46186440677966101</v>
      </c>
      <c r="AW76" s="54">
        <v>0.47474747474747475</v>
      </c>
      <c r="AX76" s="54">
        <v>0.47150259067357514</v>
      </c>
      <c r="AY76" s="54">
        <v>0.45581395348837211</v>
      </c>
      <c r="AZ76" s="54">
        <v>0.46747967479674796</v>
      </c>
      <c r="BA76" s="54">
        <v>0.4881516587677725</v>
      </c>
      <c r="BB76" s="54">
        <v>0.53917050691244239</v>
      </c>
      <c r="BC76" s="54">
        <v>0.53521126760563376</v>
      </c>
      <c r="BD76" s="54">
        <v>0.52173913043478259</v>
      </c>
      <c r="BE76" s="54">
        <v>0.52331606217616577</v>
      </c>
      <c r="BF76" s="54">
        <v>0.58937198067632846</v>
      </c>
      <c r="BG76" s="54">
        <v>0.61650485436893199</v>
      </c>
      <c r="BH76" s="54">
        <v>0.61802575107296143</v>
      </c>
      <c r="BI76" s="54">
        <v>0.57246376811594202</v>
      </c>
      <c r="BJ76" s="54">
        <v>0.56999999999999995</v>
      </c>
      <c r="BK76" s="54">
        <v>0.53846153846153844</v>
      </c>
      <c r="BL76" s="54">
        <v>0.58947368421052626</v>
      </c>
      <c r="BM76" s="54">
        <v>0.57671957671957674</v>
      </c>
      <c r="BN76" s="54">
        <v>0.60309278350515461</v>
      </c>
      <c r="BO76" s="54">
        <v>0.53333333333333333</v>
      </c>
      <c r="BP76" s="54">
        <v>0.58585858585858586</v>
      </c>
      <c r="BQ76" s="54">
        <v>0.61256544502617805</v>
      </c>
      <c r="BR76" s="54">
        <v>0.52195121951219514</v>
      </c>
      <c r="BS76" s="54">
        <v>0.52500000000000002</v>
      </c>
      <c r="BT76" s="54">
        <v>0.57272727272727275</v>
      </c>
      <c r="BU76" s="54">
        <v>0.55729166666666663</v>
      </c>
      <c r="BV76" s="54">
        <v>0.53164556962025311</v>
      </c>
      <c r="BW76" s="54">
        <v>0.48535564853556484</v>
      </c>
      <c r="BX76" s="54">
        <v>0.5347826086956522</v>
      </c>
      <c r="BY76" s="54">
        <v>0.52029520295202947</v>
      </c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4"/>
      <c r="CP76" s="54"/>
      <c r="CQ76" s="54"/>
      <c r="CR76" s="54"/>
      <c r="CS76" s="46"/>
      <c r="CT76" s="46"/>
      <c r="CU76" s="46"/>
      <c r="CV76" s="46"/>
      <c r="CW76" s="46"/>
      <c r="CX76" s="46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</row>
    <row r="77" spans="18:166" x14ac:dyDescent="0.25">
      <c r="R77" s="30"/>
      <c r="S77" s="45"/>
      <c r="T77" s="45"/>
      <c r="U77" s="46" t="s">
        <v>0</v>
      </c>
      <c r="V77" s="53"/>
      <c r="W77" s="53"/>
      <c r="X77" s="53"/>
      <c r="Y77" s="53"/>
      <c r="Z77" s="53"/>
      <c r="AA77" s="53">
        <v>0.38</v>
      </c>
      <c r="AB77" s="53">
        <v>0.43</v>
      </c>
      <c r="AC77" s="53">
        <v>0.4</v>
      </c>
      <c r="AD77" s="53">
        <v>0.43</v>
      </c>
      <c r="AE77" s="53">
        <v>0.45</v>
      </c>
      <c r="AF77" s="53">
        <v>0.42</v>
      </c>
      <c r="AG77" s="54">
        <v>0.43561643835616437</v>
      </c>
      <c r="AH77" s="53">
        <v>0.4</v>
      </c>
      <c r="AI77" s="53">
        <v>0.42</v>
      </c>
      <c r="AJ77" s="53">
        <v>0.43675417661097854</v>
      </c>
      <c r="AK77" s="54">
        <v>0.49176470588235294</v>
      </c>
      <c r="AL77" s="54">
        <v>0.47236180904522612</v>
      </c>
      <c r="AM77" s="54">
        <v>0.46022727272727271</v>
      </c>
      <c r="AN77" s="54">
        <v>0.45411764705882351</v>
      </c>
      <c r="AO77" s="54">
        <v>0.46232876712328769</v>
      </c>
      <c r="AP77" s="54">
        <v>0.47076923076923077</v>
      </c>
      <c r="AQ77" s="54">
        <v>0.4733893557422969</v>
      </c>
      <c r="AR77" s="54">
        <v>0.45806451612903226</v>
      </c>
      <c r="AS77" s="54">
        <v>0.47353760445682452</v>
      </c>
      <c r="AT77" s="54">
        <v>0.46782178217821785</v>
      </c>
      <c r="AU77" s="54">
        <v>0.49065420560747663</v>
      </c>
      <c r="AV77" s="54">
        <v>0.42013129102844637</v>
      </c>
      <c r="AW77" s="54">
        <v>0.44857142857142857</v>
      </c>
      <c r="AX77" s="54">
        <v>0.43044619422572178</v>
      </c>
      <c r="AY77" s="54">
        <v>0.4411134903640257</v>
      </c>
      <c r="AZ77" s="54">
        <v>0.40807174887892378</v>
      </c>
      <c r="BA77" s="54">
        <v>0.41256830601092898</v>
      </c>
      <c r="BB77" s="54">
        <v>0.38786279683377306</v>
      </c>
      <c r="BC77" s="54">
        <v>0.37665198237885461</v>
      </c>
      <c r="BD77" s="54">
        <v>0.37939110070257609</v>
      </c>
      <c r="BE77" s="54">
        <v>0.37954545454545452</v>
      </c>
      <c r="BF77" s="54">
        <v>0.3653444676409186</v>
      </c>
      <c r="BG77" s="54">
        <v>0.36492890995260663</v>
      </c>
      <c r="BH77" s="54">
        <v>0.38911290322580644</v>
      </c>
      <c r="BI77" s="54">
        <v>0.41814159292035397</v>
      </c>
      <c r="BJ77" s="54">
        <v>0.4</v>
      </c>
      <c r="BK77" s="54">
        <v>0.39736842105263159</v>
      </c>
      <c r="BL77" s="54">
        <v>0.40546697038724372</v>
      </c>
      <c r="BM77" s="54">
        <v>0.39436619718309857</v>
      </c>
      <c r="BN77" s="54">
        <v>0.40641711229946526</v>
      </c>
      <c r="BO77" s="54">
        <v>0.4170124481327801</v>
      </c>
      <c r="BP77" s="54">
        <v>0.41092636579572445</v>
      </c>
      <c r="BQ77" s="54">
        <v>0.33414634146341465</v>
      </c>
      <c r="BR77" s="54">
        <v>0.4</v>
      </c>
      <c r="BS77" s="54">
        <v>0.39545454545454545</v>
      </c>
      <c r="BT77" s="54">
        <v>0.38247863247863245</v>
      </c>
      <c r="BU77" s="54">
        <v>0.34701492537313433</v>
      </c>
      <c r="BV77" s="54">
        <v>0.34086242299794661</v>
      </c>
      <c r="BW77" s="54">
        <v>0.39772727272727271</v>
      </c>
      <c r="BX77" s="54">
        <v>0.38007380073800739</v>
      </c>
      <c r="BY77" s="54">
        <v>0.37480314960629924</v>
      </c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46"/>
      <c r="CT77" s="46"/>
      <c r="CU77" s="46"/>
      <c r="CV77" s="46"/>
      <c r="CW77" s="46"/>
      <c r="CX77" s="46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</row>
    <row r="78" spans="18:166" x14ac:dyDescent="0.25">
      <c r="R78" s="30"/>
      <c r="S78" s="45"/>
      <c r="T78" s="45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46"/>
      <c r="CT78" s="46"/>
      <c r="CU78" s="46"/>
      <c r="CV78" s="46"/>
      <c r="CW78" s="46"/>
      <c r="CX78" s="46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</row>
    <row r="79" spans="18:166" x14ac:dyDescent="0.25">
      <c r="R79" s="30"/>
      <c r="S79" s="45"/>
      <c r="T79" s="45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54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54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46"/>
      <c r="CT79" s="46"/>
      <c r="CU79" s="46"/>
      <c r="CV79" s="46"/>
      <c r="CW79" s="46"/>
      <c r="CX79" s="46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</row>
    <row r="80" spans="18:166" x14ac:dyDescent="0.25">
      <c r="R80" s="30"/>
      <c r="S80" s="45"/>
      <c r="T80" s="45"/>
      <c r="U80" s="46" t="s">
        <v>19</v>
      </c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54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54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46"/>
      <c r="CT80" s="46"/>
      <c r="CU80" s="46"/>
      <c r="CV80" s="46"/>
      <c r="CW80" s="46"/>
      <c r="CX80" s="46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</row>
    <row r="81" spans="18:166" x14ac:dyDescent="0.25">
      <c r="R81" s="30"/>
      <c r="S81" s="45"/>
      <c r="T81" s="45"/>
      <c r="U81" s="46"/>
      <c r="V81" s="51">
        <v>43101</v>
      </c>
      <c r="W81" s="51">
        <v>43132</v>
      </c>
      <c r="X81" s="51">
        <v>43160</v>
      </c>
      <c r="Y81" s="51">
        <v>43191</v>
      </c>
      <c r="Z81" s="51">
        <v>43221</v>
      </c>
      <c r="AA81" s="51">
        <v>43252</v>
      </c>
      <c r="AB81" s="51">
        <v>43282</v>
      </c>
      <c r="AC81" s="51">
        <v>43313</v>
      </c>
      <c r="AD81" s="51">
        <v>43344</v>
      </c>
      <c r="AE81" s="51">
        <v>43374</v>
      </c>
      <c r="AF81" s="51">
        <v>43405</v>
      </c>
      <c r="AG81" s="51">
        <v>43435</v>
      </c>
      <c r="AH81" s="51">
        <v>43466</v>
      </c>
      <c r="AI81" s="51">
        <v>43497</v>
      </c>
      <c r="AJ81" s="51">
        <v>43525</v>
      </c>
      <c r="AK81" s="51">
        <v>43556</v>
      </c>
      <c r="AL81" s="51">
        <v>43586</v>
      </c>
      <c r="AM81" s="51">
        <v>43617</v>
      </c>
      <c r="AN81" s="51">
        <v>43647</v>
      </c>
      <c r="AO81" s="51">
        <v>43678</v>
      </c>
      <c r="AP81" s="51">
        <v>43709</v>
      </c>
      <c r="AQ81" s="51">
        <v>43739</v>
      </c>
      <c r="AR81" s="51">
        <v>43770</v>
      </c>
      <c r="AS81" s="51">
        <v>43800</v>
      </c>
      <c r="AT81" s="51">
        <v>43831</v>
      </c>
      <c r="AU81" s="51">
        <v>43862</v>
      </c>
      <c r="AV81" s="51">
        <v>43891</v>
      </c>
      <c r="AW81" s="51">
        <v>43922</v>
      </c>
      <c r="AX81" s="51">
        <v>43952</v>
      </c>
      <c r="AY81" s="51">
        <v>43983</v>
      </c>
      <c r="AZ81" s="51">
        <v>44013</v>
      </c>
      <c r="BA81" s="51">
        <v>44227</v>
      </c>
      <c r="BB81" s="51">
        <v>44228</v>
      </c>
      <c r="BC81" s="51">
        <v>44256</v>
      </c>
      <c r="BD81" s="51">
        <v>44287</v>
      </c>
      <c r="BE81" s="51">
        <v>44317</v>
      </c>
      <c r="BF81" s="51">
        <v>44348</v>
      </c>
      <c r="BG81" s="51">
        <v>44378</v>
      </c>
      <c r="BH81" s="51">
        <v>44409</v>
      </c>
      <c r="BI81" s="51">
        <v>44440</v>
      </c>
      <c r="BJ81" s="51">
        <v>44470</v>
      </c>
      <c r="BK81" s="51">
        <v>44501</v>
      </c>
      <c r="BL81" s="51">
        <v>44531</v>
      </c>
      <c r="BM81" s="51">
        <v>44562</v>
      </c>
      <c r="BN81" s="51">
        <v>44593</v>
      </c>
      <c r="BO81" s="51">
        <v>44621</v>
      </c>
      <c r="BP81" s="51">
        <v>44652</v>
      </c>
      <c r="BQ81" s="51">
        <v>44682</v>
      </c>
      <c r="BR81" s="51">
        <v>44713</v>
      </c>
      <c r="BS81" s="51">
        <v>44743</v>
      </c>
      <c r="BT81" s="51">
        <v>44774</v>
      </c>
      <c r="BU81" s="51">
        <v>44805</v>
      </c>
      <c r="BV81" s="51">
        <v>44835</v>
      </c>
      <c r="BW81" s="51">
        <v>44866</v>
      </c>
      <c r="BX81" s="51">
        <v>44896</v>
      </c>
      <c r="BY81" s="51">
        <v>44927</v>
      </c>
      <c r="BZ81" s="51">
        <v>44958</v>
      </c>
      <c r="CA81" s="51">
        <v>44986</v>
      </c>
      <c r="CB81" s="51">
        <v>45017</v>
      </c>
      <c r="CC81" s="51">
        <v>45047</v>
      </c>
      <c r="CD81" s="51">
        <v>45078</v>
      </c>
      <c r="CE81" s="51">
        <v>45108</v>
      </c>
      <c r="CF81" s="51">
        <v>45139</v>
      </c>
      <c r="CG81" s="51">
        <v>45170</v>
      </c>
      <c r="CH81" s="51">
        <v>45200</v>
      </c>
      <c r="CI81" s="51">
        <v>45231</v>
      </c>
      <c r="CJ81" s="51">
        <v>45261</v>
      </c>
      <c r="CK81" s="54"/>
      <c r="CL81" s="54"/>
      <c r="CM81" s="54"/>
      <c r="CN81" s="54"/>
      <c r="CO81" s="54"/>
      <c r="CP81" s="54"/>
      <c r="CQ81" s="54"/>
      <c r="CR81" s="54"/>
      <c r="CS81" s="46"/>
      <c r="CT81" s="46"/>
      <c r="CU81" s="46"/>
      <c r="CV81" s="46"/>
      <c r="CW81" s="46"/>
      <c r="CX81" s="46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</row>
    <row r="82" spans="18:166" x14ac:dyDescent="0.25">
      <c r="R82" s="30"/>
      <c r="S82" s="45"/>
      <c r="T82" s="45"/>
      <c r="U82" s="46" t="s">
        <v>12</v>
      </c>
      <c r="V82" s="53"/>
      <c r="W82" s="53"/>
      <c r="X82" s="53"/>
      <c r="Y82" s="53"/>
      <c r="Z82" s="53"/>
      <c r="AA82" s="53">
        <v>7.0000000000000007E-2</v>
      </c>
      <c r="AB82" s="53">
        <v>0.11</v>
      </c>
      <c r="AC82" s="53">
        <v>0.1</v>
      </c>
      <c r="AD82" s="53">
        <v>0.13</v>
      </c>
      <c r="AE82" s="53">
        <v>0.17</v>
      </c>
      <c r="AF82" s="53">
        <v>0.21</v>
      </c>
      <c r="AG82" s="54">
        <v>0.1245136186770428</v>
      </c>
      <c r="AH82" s="54">
        <v>0.17866004962779156</v>
      </c>
      <c r="AI82" s="54">
        <v>0.20602069614299154</v>
      </c>
      <c r="AJ82" s="53">
        <v>0.13920704845814977</v>
      </c>
      <c r="AK82" s="54">
        <v>0.1731748726655348</v>
      </c>
      <c r="AL82" s="54">
        <v>0.2068654019873532</v>
      </c>
      <c r="AM82" s="54">
        <v>0.21746724890829694</v>
      </c>
      <c r="AN82" s="54">
        <v>0.18440366972477065</v>
      </c>
      <c r="AO82" s="54">
        <v>0.19001610305958133</v>
      </c>
      <c r="AP82" s="54">
        <v>0.22297297297297297</v>
      </c>
      <c r="AQ82" s="54">
        <v>0.19635459817729908</v>
      </c>
      <c r="AR82" s="54">
        <v>0.20142421159715157</v>
      </c>
      <c r="AS82" s="54">
        <v>6.9400630914826497E-2</v>
      </c>
      <c r="AT82" s="54">
        <v>7.8947368421052627E-2</v>
      </c>
      <c r="AU82" s="54">
        <v>9.66796875E-2</v>
      </c>
      <c r="AV82" s="54">
        <v>0.10532030401737243</v>
      </c>
      <c r="AW82" s="54">
        <v>0.14011976047904193</v>
      </c>
      <c r="AX82" s="54">
        <v>0.18438914027149322</v>
      </c>
      <c r="AY82" s="54">
        <v>0.18617021276595744</v>
      </c>
      <c r="AZ82" s="54">
        <v>0.18037383177570093</v>
      </c>
      <c r="BA82" s="54">
        <v>7.3800738007380073E-2</v>
      </c>
      <c r="BB82" s="54">
        <v>0.10328068043742406</v>
      </c>
      <c r="BC82" s="54">
        <v>0.10783055198973042</v>
      </c>
      <c r="BD82" s="54">
        <v>0.15684210526315789</v>
      </c>
      <c r="BE82" s="54">
        <v>0.17770767613038907</v>
      </c>
      <c r="BF82" s="54">
        <v>0.22722400857449088</v>
      </c>
      <c r="BG82" s="54">
        <v>0.27311522048364156</v>
      </c>
      <c r="BH82" s="54">
        <v>0.24964131994261118</v>
      </c>
      <c r="BI82" s="54">
        <v>0.22482014388489208</v>
      </c>
      <c r="BJ82" s="54">
        <v>0.26</v>
      </c>
      <c r="BK82" s="54">
        <v>0.25</v>
      </c>
      <c r="BL82" s="54">
        <v>0.26010781671159028</v>
      </c>
      <c r="BM82" s="54">
        <v>0.23896103896103896</v>
      </c>
      <c r="BN82" s="54">
        <v>0.26624999999999999</v>
      </c>
      <c r="BO82" s="54">
        <v>0.2725298588490771</v>
      </c>
      <c r="BP82" s="54">
        <v>0.26457883369330454</v>
      </c>
      <c r="BQ82" s="54">
        <v>0.25196850393700787</v>
      </c>
      <c r="BR82" s="54">
        <v>0.26368159203980102</v>
      </c>
      <c r="BS82" s="54">
        <v>0.26115485564304464</v>
      </c>
      <c r="BT82" s="54">
        <v>0.25304136253041365</v>
      </c>
      <c r="BU82" s="54">
        <v>0.26221692491060788</v>
      </c>
      <c r="BV82" s="54">
        <v>0.24941995359628771</v>
      </c>
      <c r="BW82" s="54">
        <v>0.23595505617977527</v>
      </c>
      <c r="BX82" s="54">
        <v>0.26075949367088608</v>
      </c>
      <c r="BY82" s="54">
        <v>0.2434584755403868</v>
      </c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46"/>
      <c r="CT82" s="46"/>
      <c r="CU82" s="46"/>
      <c r="CV82" s="46"/>
      <c r="CW82" s="46"/>
      <c r="CX82" s="46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</row>
    <row r="83" spans="18:166" x14ac:dyDescent="0.25">
      <c r="R83" s="30"/>
      <c r="S83" s="45"/>
      <c r="T83" s="45"/>
      <c r="U83" s="46" t="s">
        <v>9</v>
      </c>
      <c r="V83" s="53"/>
      <c r="W83" s="53"/>
      <c r="X83" s="53"/>
      <c r="Y83" s="53"/>
      <c r="Z83" s="53"/>
      <c r="AA83" s="53">
        <v>7.0000000000000007E-2</v>
      </c>
      <c r="AB83" s="53">
        <v>0.08</v>
      </c>
      <c r="AC83" s="53">
        <v>0.08</v>
      </c>
      <c r="AD83" s="53">
        <v>0.09</v>
      </c>
      <c r="AE83" s="53">
        <v>0.11</v>
      </c>
      <c r="AF83" s="53">
        <v>0.12</v>
      </c>
      <c r="AG83" s="54">
        <v>5.8637083993660855E-2</v>
      </c>
      <c r="AH83" s="54">
        <v>0.10315186246418338</v>
      </c>
      <c r="AI83" s="54">
        <v>0.10891089108910891</v>
      </c>
      <c r="AJ83" s="53">
        <v>8.0870917573872478E-2</v>
      </c>
      <c r="AK83" s="54">
        <v>8.3081570996978854E-2</v>
      </c>
      <c r="AL83" s="54">
        <v>9.9326599326599332E-2</v>
      </c>
      <c r="AM83" s="54">
        <v>0.11394891944990176</v>
      </c>
      <c r="AN83" s="54">
        <v>0.13009708737864079</v>
      </c>
      <c r="AO83" s="54">
        <v>0.1059245960502693</v>
      </c>
      <c r="AP83" s="54">
        <v>0.11220472440944881</v>
      </c>
      <c r="AQ83" s="54">
        <v>0.10151515151515152</v>
      </c>
      <c r="AR83" s="54">
        <v>0.11231884057971014</v>
      </c>
      <c r="AS83" s="54">
        <v>2.2408963585434174E-2</v>
      </c>
      <c r="AT83" s="54">
        <v>1.2422360248447204E-2</v>
      </c>
      <c r="AU83" s="54">
        <v>3.2078103207810321E-2</v>
      </c>
      <c r="AV83" s="54">
        <v>3.9215686274509803E-2</v>
      </c>
      <c r="AW83" s="54">
        <v>7.0143884892086325E-2</v>
      </c>
      <c r="AX83" s="54">
        <v>8.6821705426356588E-2</v>
      </c>
      <c r="AY83" s="54">
        <v>0.12739726027397261</v>
      </c>
      <c r="AZ83" s="54">
        <v>0.10591471801925723</v>
      </c>
      <c r="BA83" s="54">
        <v>2.8795811518324606E-2</v>
      </c>
      <c r="BB83" s="54">
        <v>4.1561712846347604E-2</v>
      </c>
      <c r="BC83" s="54">
        <v>4.6913580246913583E-2</v>
      </c>
      <c r="BD83" s="54">
        <v>6.1556329849012777E-2</v>
      </c>
      <c r="BE83" s="54">
        <v>6.5134099616858232E-2</v>
      </c>
      <c r="BF83" s="54">
        <v>6.9938650306748465E-2</v>
      </c>
      <c r="BG83" s="54">
        <v>0.11567164179104478</v>
      </c>
      <c r="BH83" s="54">
        <v>0.12994350282485875</v>
      </c>
      <c r="BI83" s="54">
        <v>0.10923276983094929</v>
      </c>
      <c r="BJ83" s="54">
        <v>0.13</v>
      </c>
      <c r="BK83" s="54">
        <v>8.9918256130790186E-2</v>
      </c>
      <c r="BL83" s="54">
        <v>0.10962241169305725</v>
      </c>
      <c r="BM83" s="54">
        <v>0.10138248847926268</v>
      </c>
      <c r="BN83" s="54">
        <v>0.10991957104557641</v>
      </c>
      <c r="BO83" s="54">
        <v>0.11401425178147269</v>
      </c>
      <c r="BP83" s="54">
        <v>0.11547619047619048</v>
      </c>
      <c r="BQ83" s="54">
        <v>0.10393873085339168</v>
      </c>
      <c r="BR83" s="54">
        <v>0.12584269662921349</v>
      </c>
      <c r="BS83" s="54">
        <v>0.11168831168831168</v>
      </c>
      <c r="BT83" s="54">
        <v>0.12200435729847495</v>
      </c>
      <c r="BU83" s="54">
        <v>0.11704545454545455</v>
      </c>
      <c r="BV83" s="54">
        <v>0.12244897959183673</v>
      </c>
      <c r="BW83" s="54">
        <v>0.11735330836454431</v>
      </c>
      <c r="BX83" s="54">
        <v>0.11467324290998766</v>
      </c>
      <c r="BY83" s="54">
        <v>0.10596833130328867</v>
      </c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46"/>
      <c r="CT83" s="46"/>
      <c r="CU83" s="46"/>
      <c r="CV83" s="46"/>
      <c r="CW83" s="46"/>
      <c r="CX83" s="46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</row>
    <row r="84" spans="18:166" x14ac:dyDescent="0.25">
      <c r="R84" s="30"/>
      <c r="S84" s="45"/>
      <c r="T84" s="45"/>
      <c r="U84" s="46" t="s">
        <v>11</v>
      </c>
      <c r="V84" s="53"/>
      <c r="W84" s="53"/>
      <c r="X84" s="53"/>
      <c r="Y84" s="53"/>
      <c r="Z84" s="53"/>
      <c r="AA84" s="53">
        <v>0.08</v>
      </c>
      <c r="AB84" s="53">
        <v>0.11</v>
      </c>
      <c r="AC84" s="53">
        <v>0.1</v>
      </c>
      <c r="AD84" s="53">
        <v>0.12</v>
      </c>
      <c r="AE84" s="53">
        <v>0.12</v>
      </c>
      <c r="AF84" s="53">
        <v>0.15</v>
      </c>
      <c r="AG84" s="54">
        <v>0.12062256809338522</v>
      </c>
      <c r="AH84" s="54">
        <v>0.11556240369799692</v>
      </c>
      <c r="AI84" s="54">
        <v>0.13455149501661129</v>
      </c>
      <c r="AJ84" s="53">
        <v>0.12334801762114538</v>
      </c>
      <c r="AK84" s="54">
        <v>0.14444444444444443</v>
      </c>
      <c r="AL84" s="54">
        <v>0.14457831325301204</v>
      </c>
      <c r="AM84" s="54">
        <v>0.16869918699186992</v>
      </c>
      <c r="AN84" s="54">
        <v>0.13163064833005894</v>
      </c>
      <c r="AO84" s="54">
        <v>0.17488789237668162</v>
      </c>
      <c r="AP84" s="54">
        <v>0.18848167539267016</v>
      </c>
      <c r="AQ84" s="54">
        <v>0.18106995884773663</v>
      </c>
      <c r="AR84" s="54">
        <v>0.14678899082568808</v>
      </c>
      <c r="AS84" s="54">
        <v>0.10638297872340426</v>
      </c>
      <c r="AT84" s="54">
        <v>0.10606060606060606</v>
      </c>
      <c r="AU84" s="54">
        <v>0.15254237288135594</v>
      </c>
      <c r="AV84" s="54">
        <v>0.2</v>
      </c>
      <c r="AW84" s="54">
        <v>0.17391304347826086</v>
      </c>
      <c r="AX84" s="54">
        <v>0.1</v>
      </c>
      <c r="AY84" s="54">
        <v>0.15384615384615385</v>
      </c>
      <c r="AZ84" s="54">
        <v>4.5454545454545456E-2</v>
      </c>
      <c r="BA84" s="54">
        <v>0</v>
      </c>
      <c r="BB84" s="54">
        <v>0</v>
      </c>
      <c r="BC84" s="54">
        <v>0</v>
      </c>
      <c r="BD84" s="54">
        <v>0.16666666666666666</v>
      </c>
      <c r="BE84" s="54">
        <v>0.16666666666666666</v>
      </c>
      <c r="BF84" s="54">
        <v>3.3333333333333333E-2</v>
      </c>
      <c r="BG84" s="54">
        <v>4.6153846153846156E-2</v>
      </c>
      <c r="BH84" s="54">
        <v>7.5471698113207544E-2</v>
      </c>
      <c r="BI84" s="54">
        <v>1.7857142857142856E-2</v>
      </c>
      <c r="BJ84" s="54">
        <v>0.06</v>
      </c>
      <c r="BK84" s="54">
        <v>0.10619469026548672</v>
      </c>
      <c r="BL84" s="54">
        <v>0.12396694214876033</v>
      </c>
      <c r="BM84" s="54">
        <v>0.17985611510791366</v>
      </c>
      <c r="BN84" s="54">
        <v>0.15686274509803921</v>
      </c>
      <c r="BO84" s="54">
        <v>0.10552763819095477</v>
      </c>
      <c r="BP84" s="54">
        <v>0.1111111111111111</v>
      </c>
      <c r="BQ84" s="54">
        <v>0.10945273631840796</v>
      </c>
      <c r="BR84" s="54">
        <v>8.1761006289308172E-2</v>
      </c>
      <c r="BS84" s="54">
        <v>9.0909090909090912E-2</v>
      </c>
      <c r="BT84" s="54">
        <v>0.11864406779661017</v>
      </c>
      <c r="BU84" s="54">
        <v>0.10683760683760683</v>
      </c>
      <c r="BV84" s="54">
        <v>0.12653061224489795</v>
      </c>
      <c r="BW84" s="54">
        <v>0.11788617886178862</v>
      </c>
      <c r="BX84" s="54">
        <v>0.11374407582938388</v>
      </c>
      <c r="BY84" s="54">
        <v>9.8039215686274508E-2</v>
      </c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46"/>
      <c r="CT84" s="46"/>
      <c r="CU84" s="46"/>
      <c r="CV84" s="46"/>
      <c r="CW84" s="46"/>
      <c r="CX84" s="46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</row>
    <row r="85" spans="18:166" x14ac:dyDescent="0.25">
      <c r="R85" s="30"/>
      <c r="S85" s="45"/>
      <c r="T85" s="45"/>
      <c r="U85" s="46" t="s">
        <v>10</v>
      </c>
      <c r="V85" s="53"/>
      <c r="W85" s="53"/>
      <c r="X85" s="53"/>
      <c r="Y85" s="53"/>
      <c r="Z85" s="53"/>
      <c r="AA85" s="53">
        <v>0.02</v>
      </c>
      <c r="AB85" s="53">
        <v>0.02</v>
      </c>
      <c r="AC85" s="53">
        <v>7.0000000000000007E-2</v>
      </c>
      <c r="AD85" s="53">
        <v>0.08</v>
      </c>
      <c r="AE85" s="53">
        <v>0.1</v>
      </c>
      <c r="AF85" s="53">
        <v>0.09</v>
      </c>
      <c r="AG85" s="54">
        <v>4.5918367346938778E-2</v>
      </c>
      <c r="AH85" s="54">
        <v>8.294930875576037E-2</v>
      </c>
      <c r="AI85" s="54">
        <v>9.7777777777777783E-2</v>
      </c>
      <c r="AJ85" s="53">
        <v>6.8807339449541288E-2</v>
      </c>
      <c r="AK85" s="54">
        <v>7.7625570776255703E-2</v>
      </c>
      <c r="AL85" s="54">
        <v>0.10588235294117647</v>
      </c>
      <c r="AM85" s="54">
        <v>0.14018691588785046</v>
      </c>
      <c r="AN85" s="54">
        <v>0.11068702290076336</v>
      </c>
      <c r="AO85" s="54">
        <v>0.11914893617021277</v>
      </c>
      <c r="AP85" s="54">
        <v>0.15765765765765766</v>
      </c>
      <c r="AQ85" s="54">
        <v>0.14799999999999999</v>
      </c>
      <c r="AR85" s="54">
        <v>0.15873015873015872</v>
      </c>
      <c r="AS85" s="54">
        <v>2.2935779816513763E-2</v>
      </c>
      <c r="AT85" s="54">
        <v>5.2631578947368418E-2</v>
      </c>
      <c r="AU85" s="54">
        <v>7.5117370892018781E-2</v>
      </c>
      <c r="AV85" s="54">
        <v>8.455882352941177E-2</v>
      </c>
      <c r="AW85" s="54">
        <v>0.1</v>
      </c>
      <c r="AX85" s="54">
        <v>0.14937759336099585</v>
      </c>
      <c r="AY85" s="54">
        <v>0.17421602787456447</v>
      </c>
      <c r="AZ85" s="54">
        <v>0.14869888475836432</v>
      </c>
      <c r="BA85" s="54">
        <v>6.8965517241379309E-2</v>
      </c>
      <c r="BB85" s="54">
        <v>6.4257028112449793E-2</v>
      </c>
      <c r="BC85" s="54">
        <v>8.5185185185185183E-2</v>
      </c>
      <c r="BD85" s="54">
        <v>8.1395348837209308E-2</v>
      </c>
      <c r="BE85" s="54">
        <v>0.1099290780141844</v>
      </c>
      <c r="BF85" s="54">
        <v>0.16935483870967741</v>
      </c>
      <c r="BG85" s="54">
        <v>0.19047619047619047</v>
      </c>
      <c r="BH85" s="54">
        <v>0.1795774647887324</v>
      </c>
      <c r="BI85" s="54">
        <v>0.16187050359712229</v>
      </c>
      <c r="BJ85" s="54">
        <v>0.21</v>
      </c>
      <c r="BK85" s="54">
        <v>0.24365482233502539</v>
      </c>
      <c r="BL85" s="54">
        <v>0.20512820512820512</v>
      </c>
      <c r="BM85" s="54">
        <v>0.19291338582677164</v>
      </c>
      <c r="BN85" s="54">
        <v>0.24193548387096775</v>
      </c>
      <c r="BO85" s="54">
        <v>0.21107266435986158</v>
      </c>
      <c r="BP85" s="54">
        <v>0.18359375</v>
      </c>
      <c r="BQ85" s="54">
        <v>0.20071684587813621</v>
      </c>
      <c r="BR85" s="54">
        <v>0.15806451612903225</v>
      </c>
      <c r="BS85" s="54">
        <v>0.16929133858267717</v>
      </c>
      <c r="BT85" s="54">
        <v>0.2131782945736434</v>
      </c>
      <c r="BU85" s="54">
        <v>0.2326388888888889</v>
      </c>
      <c r="BV85" s="54">
        <v>0.17370892018779344</v>
      </c>
      <c r="BW85" s="54">
        <v>0.20930232558139536</v>
      </c>
      <c r="BX85" s="54">
        <v>0.19367588932806323</v>
      </c>
      <c r="BY85" s="54">
        <v>0.23451327433628319</v>
      </c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46"/>
      <c r="CT85" s="46"/>
      <c r="CU85" s="46"/>
      <c r="CV85" s="46"/>
      <c r="CW85" s="46"/>
      <c r="CX85" s="46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</row>
    <row r="86" spans="18:166" x14ac:dyDescent="0.25">
      <c r="R86" s="30"/>
      <c r="S86" s="45"/>
      <c r="T86" s="45"/>
      <c r="U86" s="46" t="s">
        <v>8</v>
      </c>
      <c r="V86" s="53"/>
      <c r="W86" s="53"/>
      <c r="X86" s="53"/>
      <c r="Y86" s="53"/>
      <c r="Z86" s="53"/>
      <c r="AA86" s="53">
        <v>0.08</v>
      </c>
      <c r="AB86" s="53">
        <v>0.11</v>
      </c>
      <c r="AC86" s="53">
        <v>0.13</v>
      </c>
      <c r="AD86" s="53">
        <v>0.13</v>
      </c>
      <c r="AE86" s="53">
        <v>0.17</v>
      </c>
      <c r="AF86" s="53">
        <v>0.19</v>
      </c>
      <c r="AG86" s="54">
        <v>0.15351506456241032</v>
      </c>
      <c r="AH86" s="54">
        <v>0.16686251468860164</v>
      </c>
      <c r="AI86" s="54">
        <v>0.19631093544137021</v>
      </c>
      <c r="AJ86" s="53">
        <v>0.14044213263979194</v>
      </c>
      <c r="AK86" s="54">
        <v>0.15809284818067754</v>
      </c>
      <c r="AL86" s="54">
        <v>0.20874471086036672</v>
      </c>
      <c r="AM86" s="54">
        <v>0.2330246913580247</v>
      </c>
      <c r="AN86" s="54">
        <v>0.16816816816816818</v>
      </c>
      <c r="AO86" s="54">
        <v>0.20504731861198738</v>
      </c>
      <c r="AP86" s="54">
        <v>0.21370967741935484</v>
      </c>
      <c r="AQ86" s="54">
        <v>0.21815286624203822</v>
      </c>
      <c r="AR86" s="54">
        <v>0.18609406952965235</v>
      </c>
      <c r="AS86" s="54">
        <v>7.6400679117147707E-2</v>
      </c>
      <c r="AT86" s="54">
        <v>7.1057192374350084E-2</v>
      </c>
      <c r="AU86" s="54">
        <v>9.7682119205298013E-2</v>
      </c>
      <c r="AV86" s="54">
        <v>0.10611510791366907</v>
      </c>
      <c r="AW86" s="54">
        <v>0.13900414937759337</v>
      </c>
      <c r="AX86" s="54">
        <v>0.22444444444444445</v>
      </c>
      <c r="AY86" s="54">
        <v>0.21971252566735114</v>
      </c>
      <c r="AZ86" s="54">
        <v>0.22786885245901639</v>
      </c>
      <c r="BA86" s="54">
        <v>5.9544658493870403E-2</v>
      </c>
      <c r="BB86" s="54">
        <v>5.8407079646017698E-2</v>
      </c>
      <c r="BC86" s="54">
        <v>9.8214285714285712E-2</v>
      </c>
      <c r="BD86" s="54">
        <v>0.13928571428571429</v>
      </c>
      <c r="BE86" s="54">
        <v>0.1480836236933798</v>
      </c>
      <c r="BF86" s="54">
        <v>0.21160409556313994</v>
      </c>
      <c r="BG86" s="54">
        <v>0.2391304347826087</v>
      </c>
      <c r="BH86" s="54">
        <v>0.26806083650190116</v>
      </c>
      <c r="BI86" s="54">
        <v>0.25375939849624063</v>
      </c>
      <c r="BJ86" s="54">
        <v>0.26</v>
      </c>
      <c r="BK86" s="54">
        <v>0.29119638826185101</v>
      </c>
      <c r="BL86" s="54">
        <v>0.33333333333333331</v>
      </c>
      <c r="BM86" s="54">
        <v>0.23809523809523808</v>
      </c>
      <c r="BN86" s="54">
        <v>0.23728813559322035</v>
      </c>
      <c r="BO86" s="54">
        <v>0.2807017543859649</v>
      </c>
      <c r="BP86" s="54">
        <v>0.25754527162977869</v>
      </c>
      <c r="BQ86" s="54">
        <v>0.26136363636363635</v>
      </c>
      <c r="BR86" s="54">
        <v>0.27419354838709675</v>
      </c>
      <c r="BS86" s="54">
        <v>0.28871391076115488</v>
      </c>
      <c r="BT86" s="54">
        <v>0.26536312849162014</v>
      </c>
      <c r="BU86" s="54">
        <v>0.28398058252427183</v>
      </c>
      <c r="BV86" s="54">
        <v>0.23747680890538034</v>
      </c>
      <c r="BW86" s="54">
        <v>0.19868637110016421</v>
      </c>
      <c r="BX86" s="54">
        <v>0.17934782608695651</v>
      </c>
      <c r="BY86" s="54">
        <v>0.18843283582089551</v>
      </c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46"/>
      <c r="CT86" s="46"/>
      <c r="CU86" s="46"/>
      <c r="CV86" s="46"/>
      <c r="CW86" s="46"/>
      <c r="CX86" s="46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</row>
    <row r="87" spans="18:166" x14ac:dyDescent="0.25">
      <c r="R87" s="30"/>
      <c r="S87" s="45"/>
      <c r="T87" s="45"/>
      <c r="U87" s="46" t="s">
        <v>7</v>
      </c>
      <c r="V87" s="53"/>
      <c r="W87" s="53"/>
      <c r="X87" s="53"/>
      <c r="Y87" s="53"/>
      <c r="Z87" s="53"/>
      <c r="AA87" s="53">
        <v>0.15</v>
      </c>
      <c r="AB87" s="53">
        <v>0.19</v>
      </c>
      <c r="AC87" s="53">
        <v>0.14000000000000001</v>
      </c>
      <c r="AD87" s="53">
        <v>0.17</v>
      </c>
      <c r="AE87" s="53">
        <v>0.22</v>
      </c>
      <c r="AF87" s="53">
        <v>0.17</v>
      </c>
      <c r="AG87" s="54">
        <v>0.12643678160919541</v>
      </c>
      <c r="AH87" s="54">
        <v>0.16402116402116401</v>
      </c>
      <c r="AI87" s="54">
        <v>0.17840375586854459</v>
      </c>
      <c r="AJ87" s="53">
        <v>0.12452830188679245</v>
      </c>
      <c r="AK87" s="54">
        <v>0.16216216216216217</v>
      </c>
      <c r="AL87" s="54">
        <v>0.22674418604651161</v>
      </c>
      <c r="AM87" s="54">
        <v>0.34722222222222221</v>
      </c>
      <c r="AN87" s="54">
        <v>0.125</v>
      </c>
      <c r="AO87" s="54">
        <v>0.26470588235294118</v>
      </c>
      <c r="AP87" s="54">
        <v>0.11764705882352941</v>
      </c>
      <c r="AQ87" s="54">
        <v>0.125</v>
      </c>
      <c r="AR87" s="54">
        <v>0.11764705882352941</v>
      </c>
      <c r="AS87" s="54">
        <v>6.8965517241379309E-2</v>
      </c>
      <c r="AT87" s="54">
        <v>0.11538461538461539</v>
      </c>
      <c r="AU87" s="54">
        <v>5.5555555555555552E-2</v>
      </c>
      <c r="AV87" s="54">
        <v>6.1728395061728392E-2</v>
      </c>
      <c r="AW87" s="54">
        <v>4.5454545454545456E-2</v>
      </c>
      <c r="AX87" s="54">
        <v>0.18421052631578946</v>
      </c>
      <c r="AY87" s="54">
        <v>0.20588235294117646</v>
      </c>
      <c r="AZ87" s="54">
        <v>0.22222222222222221</v>
      </c>
      <c r="BA87" s="54">
        <v>0.14285714285714285</v>
      </c>
      <c r="BB87" s="54">
        <v>0.25</v>
      </c>
      <c r="BC87" s="54">
        <v>0</v>
      </c>
      <c r="BD87" s="54">
        <v>0</v>
      </c>
      <c r="BE87" s="54">
        <v>0</v>
      </c>
      <c r="BF87" s="54">
        <v>0</v>
      </c>
      <c r="BG87" s="54">
        <v>0.16666666666666666</v>
      </c>
      <c r="BH87" s="54">
        <v>0.16666666666666666</v>
      </c>
      <c r="BI87" s="54">
        <v>0</v>
      </c>
      <c r="BJ87" s="54">
        <v>0</v>
      </c>
      <c r="BK87" s="54">
        <v>0</v>
      </c>
      <c r="BL87" s="54">
        <v>0.27186761229314421</v>
      </c>
      <c r="BM87" s="54">
        <v>0</v>
      </c>
      <c r="BN87" s="54">
        <v>0.33333333333333331</v>
      </c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46"/>
      <c r="CT87" s="46"/>
      <c r="CU87" s="46"/>
      <c r="CV87" s="46"/>
      <c r="CW87" s="46"/>
      <c r="CX87" s="46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</row>
    <row r="88" spans="18:166" x14ac:dyDescent="0.25">
      <c r="R88" s="30"/>
      <c r="S88" s="45"/>
      <c r="T88" s="45"/>
      <c r="U88" s="46" t="s">
        <v>6</v>
      </c>
      <c r="V88" s="53"/>
      <c r="W88" s="53"/>
      <c r="X88" s="53"/>
      <c r="Y88" s="53"/>
      <c r="Z88" s="53"/>
      <c r="AA88" s="53">
        <v>0.04</v>
      </c>
      <c r="AB88" s="53">
        <v>0.06</v>
      </c>
      <c r="AC88" s="53">
        <v>0.1</v>
      </c>
      <c r="AD88" s="53">
        <v>0.1</v>
      </c>
      <c r="AE88" s="53">
        <v>0.12</v>
      </c>
      <c r="AF88" s="53">
        <v>0.11</v>
      </c>
      <c r="AG88" s="54">
        <v>0.12</v>
      </c>
      <c r="AH88" s="54">
        <v>0.13147410358565736</v>
      </c>
      <c r="AI88" s="54">
        <v>8.3665338645418322E-2</v>
      </c>
      <c r="AJ88" s="53">
        <v>5.7851239669421489E-2</v>
      </c>
      <c r="AK88" s="54">
        <v>7.6335877862595422E-2</v>
      </c>
      <c r="AL88" s="54">
        <v>6.3122923588039864E-2</v>
      </c>
      <c r="AM88" s="54">
        <v>9.5617529880478086E-2</v>
      </c>
      <c r="AN88" s="54">
        <v>7.0038910505836577E-2</v>
      </c>
      <c r="AO88" s="54">
        <v>8.8737201365187715E-2</v>
      </c>
      <c r="AP88" s="54">
        <v>9.3617021276595741E-2</v>
      </c>
      <c r="AQ88" s="54">
        <v>0.10437710437710437</v>
      </c>
      <c r="AR88" s="54">
        <v>0.107981220657277</v>
      </c>
      <c r="AS88" s="54">
        <v>3.2786885245901641E-2</v>
      </c>
      <c r="AT88" s="54">
        <v>4.5138888888888888E-2</v>
      </c>
      <c r="AU88" s="54">
        <v>5.0387596899224806E-2</v>
      </c>
      <c r="AV88" s="54">
        <v>6.8592057761732855E-2</v>
      </c>
      <c r="AW88" s="54">
        <v>7.6190476190476197E-2</v>
      </c>
      <c r="AX88" s="54">
        <v>0.10550458715596331</v>
      </c>
      <c r="AY88" s="54">
        <v>0.12359550561797752</v>
      </c>
      <c r="AZ88" s="54">
        <v>0.12681159420289856</v>
      </c>
      <c r="BA88" s="54">
        <v>4.1474654377880185E-2</v>
      </c>
      <c r="BB88" s="54">
        <v>4.3307086614173228E-2</v>
      </c>
      <c r="BC88" s="54">
        <v>5.2631578947368418E-2</v>
      </c>
      <c r="BD88" s="54">
        <v>5.7877813504823149E-2</v>
      </c>
      <c r="BE88" s="54">
        <v>0.10507246376811594</v>
      </c>
      <c r="BF88" s="54">
        <v>0.12195121951219512</v>
      </c>
      <c r="BG88" s="54">
        <v>0.13011152416356878</v>
      </c>
      <c r="BH88" s="54">
        <v>0.12280701754385964</v>
      </c>
      <c r="BI88" s="54">
        <v>0.1440677966101695</v>
      </c>
      <c r="BJ88" s="54">
        <v>0.12</v>
      </c>
      <c r="BK88" s="54">
        <v>0.11191335740072202</v>
      </c>
      <c r="BL88" s="54">
        <v>0.13261648745519714</v>
      </c>
      <c r="BM88" s="54">
        <v>0.15384615384615385</v>
      </c>
      <c r="BN88" s="54">
        <v>0.14453125</v>
      </c>
      <c r="BO88" s="54">
        <v>0.14615384615384616</v>
      </c>
      <c r="BP88" s="54">
        <v>0.14213197969543148</v>
      </c>
      <c r="BQ88" s="54">
        <v>0.12666666666666668</v>
      </c>
      <c r="BR88" s="54">
        <v>0.13382899628252787</v>
      </c>
      <c r="BS88" s="54">
        <v>0.10810810810810811</v>
      </c>
      <c r="BT88" s="54">
        <v>0.12014134275618374</v>
      </c>
      <c r="BU88" s="54">
        <v>0.12931034482758622</v>
      </c>
      <c r="BV88" s="54">
        <v>0.15384615384615385</v>
      </c>
      <c r="BW88" s="54">
        <v>0.15662650602409639</v>
      </c>
      <c r="BX88" s="54">
        <v>0.13679245283018868</v>
      </c>
      <c r="BY88" s="54">
        <v>0.14418604651162792</v>
      </c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</row>
    <row r="89" spans="18:166" x14ac:dyDescent="0.25">
      <c r="R89" s="30"/>
      <c r="S89" s="45"/>
      <c r="T89" s="45"/>
      <c r="U89" s="46" t="s">
        <v>5</v>
      </c>
      <c r="V89" s="53"/>
      <c r="W89" s="53"/>
      <c r="X89" s="53"/>
      <c r="Y89" s="53"/>
      <c r="Z89" s="53"/>
      <c r="AA89" s="53">
        <v>0.06</v>
      </c>
      <c r="AB89" s="53">
        <v>7.0000000000000007E-2</v>
      </c>
      <c r="AC89" s="53">
        <v>7.0000000000000007E-2</v>
      </c>
      <c r="AD89" s="53">
        <v>0.09</v>
      </c>
      <c r="AE89" s="53">
        <v>0.11</v>
      </c>
      <c r="AF89" s="53">
        <v>0.12</v>
      </c>
      <c r="AG89" s="54">
        <v>7.8505457598656597E-2</v>
      </c>
      <c r="AH89" s="54">
        <v>0.10535778496943546</v>
      </c>
      <c r="AI89" s="54">
        <v>0.11778943122226704</v>
      </c>
      <c r="AJ89" s="53">
        <v>0.10102201257861636</v>
      </c>
      <c r="AK89" s="54">
        <v>0.11567311488353731</v>
      </c>
      <c r="AL89" s="54">
        <v>0.1284518828451883</v>
      </c>
      <c r="AM89" s="54">
        <v>0.13901345291479822</v>
      </c>
      <c r="AN89" s="54">
        <v>0.11461716937354989</v>
      </c>
      <c r="AO89" s="54">
        <v>0.13557401812688821</v>
      </c>
      <c r="AP89" s="54">
        <v>0.125879917184265</v>
      </c>
      <c r="AQ89" s="54">
        <v>0.12288732394366197</v>
      </c>
      <c r="AR89" s="54">
        <v>0.12343180898421692</v>
      </c>
      <c r="AS89" s="54">
        <v>5.0801094177413054E-2</v>
      </c>
      <c r="AT89" s="54">
        <v>5.1948051948051951E-2</v>
      </c>
      <c r="AU89" s="54">
        <v>6.013021830716201E-2</v>
      </c>
      <c r="AV89" s="54">
        <v>7.769844603107938E-2</v>
      </c>
      <c r="AW89" s="54">
        <v>9.512341962673089E-2</v>
      </c>
      <c r="AX89" s="54">
        <v>0.11251261352169525</v>
      </c>
      <c r="AY89" s="54">
        <v>0.12103258569614897</v>
      </c>
      <c r="AZ89" s="54">
        <v>0.12691466083150985</v>
      </c>
      <c r="BA89" s="54">
        <v>4.7660311958405546E-2</v>
      </c>
      <c r="BB89" s="54">
        <v>5.845323741007194E-2</v>
      </c>
      <c r="BC89" s="54">
        <v>7.4505238649592548E-2</v>
      </c>
      <c r="BD89" s="54">
        <v>7.8301519283209969E-2</v>
      </c>
      <c r="BE89" s="54">
        <v>0.11234953187695051</v>
      </c>
      <c r="BF89" s="54">
        <v>0.1328698339127076</v>
      </c>
      <c r="BG89" s="54">
        <v>0.133306645316253</v>
      </c>
      <c r="BH89" s="54">
        <v>0.13038754074610648</v>
      </c>
      <c r="BI89" s="54">
        <v>0.14603174603174604</v>
      </c>
      <c r="BJ89" s="54">
        <v>0.15</v>
      </c>
      <c r="BK89" s="54">
        <v>0.1410041841004184</v>
      </c>
      <c r="BL89" s="54">
        <v>0.13630626840555321</v>
      </c>
      <c r="BM89" s="54">
        <v>0.14504716981132076</v>
      </c>
      <c r="BN89" s="54">
        <v>0.14627111660486197</v>
      </c>
      <c r="BO89" s="54">
        <v>0.13349771046143008</v>
      </c>
      <c r="BP89" s="54">
        <v>0.14719101123595504</v>
      </c>
      <c r="BQ89" s="54">
        <v>0.13581213307240705</v>
      </c>
      <c r="BR89" s="54">
        <v>0.15195071868583163</v>
      </c>
      <c r="BS89" s="54">
        <v>0.1502767134951043</v>
      </c>
      <c r="BT89" s="54">
        <v>0.14690265486725665</v>
      </c>
      <c r="BU89" s="54">
        <v>0.13112283345892992</v>
      </c>
      <c r="BV89" s="54">
        <v>0.13926701570680627</v>
      </c>
      <c r="BW89" s="54">
        <v>0.13539518900343642</v>
      </c>
      <c r="BX89" s="54">
        <v>0.12886418895449808</v>
      </c>
      <c r="BY89" s="54">
        <v>0.14360770577933449</v>
      </c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</row>
    <row r="90" spans="18:166" x14ac:dyDescent="0.25">
      <c r="R90" s="30"/>
      <c r="S90" s="45"/>
      <c r="T90" s="45"/>
      <c r="U90" s="46" t="s">
        <v>51</v>
      </c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4"/>
      <c r="AH90" s="54"/>
      <c r="AI90" s="54"/>
      <c r="AJ90" s="53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>
        <v>0.19718309859154928</v>
      </c>
      <c r="BJ90" s="54">
        <v>0.2</v>
      </c>
      <c r="BK90" s="54">
        <v>0.19191919191919191</v>
      </c>
      <c r="BL90" s="54">
        <v>0.1721311475409836</v>
      </c>
      <c r="BM90" s="54">
        <v>0.14035087719298245</v>
      </c>
      <c r="BN90" s="54">
        <v>0.13181818181818181</v>
      </c>
      <c r="BO90" s="54">
        <v>0.14977973568281938</v>
      </c>
      <c r="BP90" s="54">
        <v>0.16078431372549021</v>
      </c>
      <c r="BQ90" s="54">
        <v>0.15151515151515152</v>
      </c>
      <c r="BR90" s="54">
        <v>0.15765765765765766</v>
      </c>
      <c r="BS90" s="54">
        <v>0.1650485436893204</v>
      </c>
      <c r="BT90" s="54">
        <v>0.17355371900826447</v>
      </c>
      <c r="BU90" s="54">
        <v>0.16666666666666666</v>
      </c>
      <c r="BV90" s="54">
        <v>0.19186046511627908</v>
      </c>
      <c r="BW90" s="54">
        <v>0.16842105263157894</v>
      </c>
      <c r="BX90" s="54">
        <v>0.18229166666666666</v>
      </c>
      <c r="BY90" s="54">
        <v>0.21761658031088082</v>
      </c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1"/>
      <c r="CP90" s="51"/>
      <c r="CQ90" s="51"/>
      <c r="CR90" s="51"/>
      <c r="CS90" s="46"/>
      <c r="CT90" s="46"/>
      <c r="CU90" s="46"/>
      <c r="CV90" s="46"/>
      <c r="CW90" s="46"/>
      <c r="CX90" s="46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</row>
    <row r="91" spans="18:166" x14ac:dyDescent="0.25">
      <c r="R91" s="30"/>
      <c r="S91" s="45"/>
      <c r="T91" s="45"/>
      <c r="U91" s="46" t="s">
        <v>4</v>
      </c>
      <c r="V91" s="53"/>
      <c r="W91" s="53"/>
      <c r="X91" s="53"/>
      <c r="Y91" s="53"/>
      <c r="Z91" s="53"/>
      <c r="AA91" s="53">
        <v>7.0000000000000007E-2</v>
      </c>
      <c r="AB91" s="53">
        <v>0.08</v>
      </c>
      <c r="AC91" s="53">
        <v>0.09</v>
      </c>
      <c r="AD91" s="53">
        <v>0.11</v>
      </c>
      <c r="AE91" s="53">
        <v>0.13</v>
      </c>
      <c r="AF91" s="53">
        <v>0.13</v>
      </c>
      <c r="AG91" s="54">
        <v>8.324084350721421E-2</v>
      </c>
      <c r="AH91" s="54">
        <v>0.13339145597210114</v>
      </c>
      <c r="AI91" s="54">
        <v>0.1212406015037594</v>
      </c>
      <c r="AJ91" s="53">
        <v>9.2547092547092549E-2</v>
      </c>
      <c r="AK91" s="54">
        <v>0.11598746081504702</v>
      </c>
      <c r="AL91" s="54">
        <v>0.14142259414225941</v>
      </c>
      <c r="AM91" s="54">
        <v>0.14705882352941177</v>
      </c>
      <c r="AN91" s="54">
        <v>0.13643790849673201</v>
      </c>
      <c r="AO91" s="54">
        <v>0.12456140350877193</v>
      </c>
      <c r="AP91" s="54">
        <v>0.14566929133858267</v>
      </c>
      <c r="AQ91" s="54">
        <v>0.13031358885017422</v>
      </c>
      <c r="AR91" s="54">
        <v>0.14972776769509982</v>
      </c>
      <c r="AS91" s="54">
        <v>4.5364891518737675E-2</v>
      </c>
      <c r="AT91" s="54">
        <v>6.6545123062898809E-2</v>
      </c>
      <c r="AU91" s="54">
        <v>7.8234704112337017E-2</v>
      </c>
      <c r="AV91" s="54">
        <v>8.3067092651757185E-2</v>
      </c>
      <c r="AW91" s="54">
        <v>0.10884353741496598</v>
      </c>
      <c r="AX91" s="54">
        <v>0.14016489988221437</v>
      </c>
      <c r="AY91" s="54">
        <v>0.16339193381592554</v>
      </c>
      <c r="AZ91" s="54">
        <v>0.14446529080675422</v>
      </c>
      <c r="BA91" s="54">
        <v>4.467680608365019E-2</v>
      </c>
      <c r="BB91" s="54">
        <v>6.1497326203208559E-2</v>
      </c>
      <c r="BC91" s="54">
        <v>8.1664098613251149E-2</v>
      </c>
      <c r="BD91" s="54">
        <v>7.3552425665101728E-2</v>
      </c>
      <c r="BE91" s="54">
        <v>8.9721254355400695E-2</v>
      </c>
      <c r="BF91" s="54">
        <v>0.12572254335260116</v>
      </c>
      <c r="BG91" s="54">
        <v>0.14436885865457294</v>
      </c>
      <c r="BH91" s="54">
        <v>0.13948497854077252</v>
      </c>
      <c r="BI91" s="54">
        <v>0.13388429752066117</v>
      </c>
      <c r="BJ91" s="54">
        <v>0.15</v>
      </c>
      <c r="BK91" s="54">
        <v>0.13582089552238805</v>
      </c>
      <c r="BL91" s="54">
        <v>0.13093525179856116</v>
      </c>
      <c r="BM91" s="54">
        <v>0.15479876160990713</v>
      </c>
      <c r="BN91" s="54">
        <v>0.15154264972776771</v>
      </c>
      <c r="BO91" s="54">
        <v>0.1594090202177294</v>
      </c>
      <c r="BP91" s="54">
        <v>0.13550600343053174</v>
      </c>
      <c r="BQ91" s="54">
        <v>0.13490196078431371</v>
      </c>
      <c r="BR91" s="54">
        <v>0.15050167224080269</v>
      </c>
      <c r="BS91" s="54">
        <v>0.13525698827772767</v>
      </c>
      <c r="BT91" s="54">
        <v>0.1640502354788069</v>
      </c>
      <c r="BU91" s="54">
        <v>0.10953729933899906</v>
      </c>
      <c r="BV91" s="54">
        <v>0.12475442043222004</v>
      </c>
      <c r="BW91" s="54">
        <v>0.12403846153846154</v>
      </c>
      <c r="BX91" s="54">
        <v>0.12878787878787878</v>
      </c>
      <c r="BY91" s="54">
        <v>0.13996316758747698</v>
      </c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</row>
    <row r="92" spans="18:166" x14ac:dyDescent="0.25">
      <c r="R92" s="30"/>
      <c r="S92" s="45"/>
      <c r="T92" s="45"/>
      <c r="U92" s="46" t="s">
        <v>61</v>
      </c>
      <c r="V92" s="53"/>
      <c r="W92" s="53"/>
      <c r="X92" s="53"/>
      <c r="Y92" s="53"/>
      <c r="Z92" s="53"/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4">
        <v>0</v>
      </c>
      <c r="AH92" s="54">
        <v>0.27</v>
      </c>
      <c r="AI92" s="54">
        <v>0.21</v>
      </c>
      <c r="AJ92" s="53">
        <v>0.23604060913705585</v>
      </c>
      <c r="AK92" s="54">
        <v>0.22519083969465647</v>
      </c>
      <c r="AL92" s="54">
        <v>0.24489795918367346</v>
      </c>
      <c r="AM92" s="54">
        <v>0.27515723270440251</v>
      </c>
      <c r="AN92" s="54">
        <v>0.1853997682502897</v>
      </c>
      <c r="AO92" s="54">
        <v>0.18362573099415205</v>
      </c>
      <c r="AP92" s="54">
        <v>0.30779220779220778</v>
      </c>
      <c r="AQ92" s="54">
        <v>0.51017811704834604</v>
      </c>
      <c r="AR92" s="54">
        <v>0.49017038007863695</v>
      </c>
      <c r="AS92" s="54">
        <v>0.50436953807740326</v>
      </c>
      <c r="AT92" s="54"/>
      <c r="AU92" s="54"/>
      <c r="AV92" s="54"/>
      <c r="AW92" s="54"/>
      <c r="AX92" s="54"/>
      <c r="AY92" s="54"/>
      <c r="AZ92" s="54"/>
      <c r="BA92" s="54"/>
      <c r="BB92" s="54">
        <v>0</v>
      </c>
      <c r="BC92" s="54">
        <v>9.0909090909090912E-2</v>
      </c>
      <c r="BD92" s="54">
        <v>0</v>
      </c>
      <c r="BE92" s="54">
        <v>0.04</v>
      </c>
      <c r="BF92" s="54">
        <v>0.10909090909090909</v>
      </c>
      <c r="BG92" s="54">
        <v>0.12857142857142856</v>
      </c>
      <c r="BH92" s="54">
        <v>0.18604651162790697</v>
      </c>
      <c r="BI92" s="54">
        <v>0.17721518987341772</v>
      </c>
      <c r="BJ92" s="54">
        <v>0.21</v>
      </c>
      <c r="BK92" s="54">
        <v>0.20547945205479451</v>
      </c>
      <c r="BL92" s="54">
        <v>0.21568627450980393</v>
      </c>
      <c r="BM92" s="54">
        <v>0.34482758620689657</v>
      </c>
      <c r="BN92" s="54">
        <v>0.2</v>
      </c>
      <c r="BO92" s="54">
        <v>0.17948717948717949</v>
      </c>
      <c r="BP92" s="54">
        <v>0.11428571428571428</v>
      </c>
      <c r="BQ92" s="54">
        <v>0.15384615384615385</v>
      </c>
      <c r="BR92" s="54">
        <v>0.22448979591836735</v>
      </c>
      <c r="BS92" s="54">
        <v>0.1206896551724138</v>
      </c>
      <c r="BT92" s="54">
        <v>0.12280701754385964</v>
      </c>
      <c r="BU92" s="54">
        <v>0.16326530612244897</v>
      </c>
      <c r="BV92" s="54">
        <v>0.12727272727272726</v>
      </c>
      <c r="BW92" s="54">
        <v>0.21875</v>
      </c>
      <c r="BX92" s="54">
        <v>0.21428571428571427</v>
      </c>
      <c r="BY92" s="54">
        <v>0.13636363636363635</v>
      </c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</row>
    <row r="93" spans="18:166" x14ac:dyDescent="0.25">
      <c r="R93" s="30"/>
      <c r="S93" s="45"/>
      <c r="T93" s="45"/>
      <c r="U93" s="46" t="s">
        <v>38</v>
      </c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4"/>
      <c r="AH93" s="54"/>
      <c r="AI93" s="54"/>
      <c r="AJ93" s="53"/>
      <c r="AK93" s="54"/>
      <c r="AL93" s="54"/>
      <c r="AM93" s="54"/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1.5772870662460567E-3</v>
      </c>
      <c r="AX93" s="54">
        <v>0</v>
      </c>
      <c r="AY93" s="54">
        <v>1.1655011655011655E-3</v>
      </c>
      <c r="AZ93" s="54">
        <v>0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0</v>
      </c>
      <c r="BG93" s="54">
        <v>1.2484394506866417E-3</v>
      </c>
      <c r="BH93" s="54">
        <v>0</v>
      </c>
      <c r="BI93" s="54">
        <v>0</v>
      </c>
      <c r="BJ93" s="54">
        <v>0</v>
      </c>
      <c r="BK93" s="54">
        <v>0</v>
      </c>
      <c r="BL93" s="54">
        <v>1.2626262626262627E-3</v>
      </c>
      <c r="BM93" s="54">
        <v>0</v>
      </c>
      <c r="BN93" s="54">
        <v>1.652892561983471E-3</v>
      </c>
      <c r="BO93" s="54">
        <v>0</v>
      </c>
      <c r="BP93" s="54">
        <v>1.4749262536873156E-3</v>
      </c>
      <c r="BQ93" s="54">
        <v>0</v>
      </c>
      <c r="BR93" s="54">
        <v>0</v>
      </c>
      <c r="BS93" s="54">
        <v>0</v>
      </c>
      <c r="BT93" s="54">
        <v>2.05761316872428E-3</v>
      </c>
      <c r="BU93" s="54">
        <v>2.5974025974025974E-3</v>
      </c>
      <c r="BV93" s="54">
        <v>0</v>
      </c>
      <c r="BW93" s="54">
        <v>4.2283298097251587E-3</v>
      </c>
      <c r="BX93" s="54">
        <v>2.0491803278688526E-3</v>
      </c>
      <c r="BY93" s="54">
        <v>0</v>
      </c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</row>
    <row r="94" spans="18:166" x14ac:dyDescent="0.25">
      <c r="R94" s="30"/>
      <c r="S94" s="45"/>
      <c r="T94" s="45"/>
      <c r="U94" s="46" t="s">
        <v>3</v>
      </c>
      <c r="V94" s="53"/>
      <c r="W94" s="53"/>
      <c r="X94" s="53"/>
      <c r="Y94" s="53"/>
      <c r="Z94" s="53"/>
      <c r="AA94" s="53">
        <v>0.08</v>
      </c>
      <c r="AB94" s="53">
        <v>0.06</v>
      </c>
      <c r="AC94" s="53">
        <v>0.12</v>
      </c>
      <c r="AD94" s="53">
        <v>0.16</v>
      </c>
      <c r="AE94" s="53">
        <v>0.18</v>
      </c>
      <c r="AF94" s="53">
        <v>0.16</v>
      </c>
      <c r="AG94" s="54">
        <v>8.520179372197309E-2</v>
      </c>
      <c r="AH94" s="54">
        <v>7.4999999999999997E-2</v>
      </c>
      <c r="AI94" s="54">
        <v>0.16184971098265896</v>
      </c>
      <c r="AJ94" s="53">
        <v>0.14507772020725387</v>
      </c>
      <c r="AK94" s="54">
        <v>0.13478260869565217</v>
      </c>
      <c r="AL94" s="54">
        <v>0.14814814814814814</v>
      </c>
      <c r="AM94" s="54">
        <v>0.16157205240174671</v>
      </c>
      <c r="AN94" s="54">
        <v>0.12350597609561753</v>
      </c>
      <c r="AO94" s="54">
        <v>9.6525096525096526E-2</v>
      </c>
      <c r="AP94" s="54">
        <v>0.14345991561181434</v>
      </c>
      <c r="AQ94" s="54">
        <v>0.1494661921708185</v>
      </c>
      <c r="AR94" s="54">
        <v>0.15044247787610621</v>
      </c>
      <c r="AS94" s="54">
        <v>9.9009900990099015E-2</v>
      </c>
      <c r="AT94" s="54">
        <v>8.4070796460176997E-2</v>
      </c>
      <c r="AU94" s="54">
        <v>9.6916299559471369E-2</v>
      </c>
      <c r="AV94" s="54">
        <v>0.11061946902654868</v>
      </c>
      <c r="AW94" s="54">
        <v>0.16535433070866143</v>
      </c>
      <c r="AX94" s="54">
        <v>0.11811023622047244</v>
      </c>
      <c r="AY94" s="54">
        <v>0.17777777777777778</v>
      </c>
      <c r="AZ94" s="54">
        <v>9.7142857142857142E-2</v>
      </c>
      <c r="BA94" s="54">
        <v>6.637168141592921E-2</v>
      </c>
      <c r="BB94" s="54">
        <v>7.1770334928229665E-2</v>
      </c>
      <c r="BC94" s="54">
        <v>9.5617529880478086E-2</v>
      </c>
      <c r="BD94" s="54">
        <v>0.11158798283261803</v>
      </c>
      <c r="BE94" s="54">
        <v>0.12444444444444444</v>
      </c>
      <c r="BF94" s="54">
        <v>0.13513513513513514</v>
      </c>
      <c r="BG94" s="54">
        <v>0.1674641148325359</v>
      </c>
      <c r="BH94" s="54">
        <v>0.17085427135678391</v>
      </c>
      <c r="BI94" s="54">
        <v>0.18536585365853658</v>
      </c>
      <c r="BJ94" s="54">
        <v>0.16</v>
      </c>
      <c r="BK94" s="54">
        <v>0.16477272727272727</v>
      </c>
      <c r="BL94" s="54">
        <v>0.1542056074766355</v>
      </c>
      <c r="BM94" s="54">
        <v>0.13122171945701358</v>
      </c>
      <c r="BN94" s="54">
        <v>0.19607843137254902</v>
      </c>
      <c r="BO94" s="54">
        <v>0.18478260869565216</v>
      </c>
      <c r="BP94" s="54">
        <v>0.14448669201520911</v>
      </c>
      <c r="BQ94" s="54">
        <v>0.16250000000000001</v>
      </c>
      <c r="BR94" s="54">
        <v>0.15642458100558659</v>
      </c>
      <c r="BS94" s="54">
        <v>9.5541401273885357E-2</v>
      </c>
      <c r="BT94" s="54">
        <v>0.15637860082304528</v>
      </c>
      <c r="BU94" s="54">
        <v>0.13168724279835392</v>
      </c>
      <c r="BV94" s="54">
        <v>0.13529411764705881</v>
      </c>
      <c r="BW94" s="54">
        <v>0.16602316602316602</v>
      </c>
      <c r="BX94" s="54">
        <v>0.15384615384615385</v>
      </c>
      <c r="BY94" s="54">
        <v>0.21226415094339623</v>
      </c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</row>
    <row r="95" spans="18:166" x14ac:dyDescent="0.25">
      <c r="R95" s="30"/>
      <c r="S95" s="45"/>
      <c r="T95" s="45"/>
      <c r="U95" s="46" t="s">
        <v>2</v>
      </c>
      <c r="V95" s="53"/>
      <c r="W95" s="53"/>
      <c r="X95" s="53"/>
      <c r="Y95" s="53"/>
      <c r="Z95" s="53"/>
      <c r="AA95" s="53">
        <v>0.08</v>
      </c>
      <c r="AB95" s="53">
        <v>0.08</v>
      </c>
      <c r="AC95" s="53">
        <v>0.11</v>
      </c>
      <c r="AD95" s="53">
        <v>0.11</v>
      </c>
      <c r="AE95" s="53">
        <v>0.17</v>
      </c>
      <c r="AF95" s="53">
        <v>0.17</v>
      </c>
      <c r="AG95" s="54">
        <v>0.11910112359550562</v>
      </c>
      <c r="AH95" s="54">
        <v>0.16845878136200718</v>
      </c>
      <c r="AI95" s="54">
        <v>0.1786339754816112</v>
      </c>
      <c r="AJ95" s="53">
        <v>0.12720848056537101</v>
      </c>
      <c r="AK95" s="54">
        <v>0.15121951219512195</v>
      </c>
      <c r="AL95" s="54">
        <v>0.21724137931034482</v>
      </c>
      <c r="AM95" s="54">
        <v>0.18609406952965235</v>
      </c>
      <c r="AN95" s="54">
        <v>0.17288135593220338</v>
      </c>
      <c r="AO95" s="54">
        <v>0.22520661157024793</v>
      </c>
      <c r="AP95" s="54">
        <v>0.17692307692307693</v>
      </c>
      <c r="AQ95" s="54">
        <v>0.18709677419354839</v>
      </c>
      <c r="AR95" s="54">
        <v>0.16081871345029239</v>
      </c>
      <c r="AS95" s="54">
        <v>5.0761421319796954E-2</v>
      </c>
      <c r="AT95" s="54">
        <v>8.2661290322580641E-2</v>
      </c>
      <c r="AU95" s="54">
        <v>0.11080332409972299</v>
      </c>
      <c r="AV95" s="54">
        <v>0.10432569974554708</v>
      </c>
      <c r="AW95" s="54">
        <v>0.14239482200647249</v>
      </c>
      <c r="AX95" s="54">
        <v>0.15759312320916904</v>
      </c>
      <c r="AY95" s="54">
        <v>0.18443804034582131</v>
      </c>
      <c r="AZ95" s="54">
        <v>0.17974683544303796</v>
      </c>
      <c r="BA95" s="54">
        <v>5.9299191374663072E-2</v>
      </c>
      <c r="BB95" s="54">
        <v>6.3186813186813184E-2</v>
      </c>
      <c r="BC95" s="54">
        <v>7.0270270270270274E-2</v>
      </c>
      <c r="BD95" s="54">
        <v>7.9575596816976124E-2</v>
      </c>
      <c r="BE95" s="54">
        <v>0.10249307479224377</v>
      </c>
      <c r="BF95" s="54">
        <v>0.14666666666666667</v>
      </c>
      <c r="BG95" s="54">
        <v>0.16758241758241757</v>
      </c>
      <c r="BH95" s="54">
        <v>0.18276762402088773</v>
      </c>
      <c r="BI95" s="54">
        <v>0.15625</v>
      </c>
      <c r="BJ95" s="54">
        <v>0.15</v>
      </c>
      <c r="BK95" s="54">
        <v>0.20152091254752852</v>
      </c>
      <c r="BL95" s="54">
        <v>0.16184971098265896</v>
      </c>
      <c r="BM95" s="54">
        <v>0.13569321533923304</v>
      </c>
      <c r="BN95" s="54">
        <v>0.13698630136986301</v>
      </c>
      <c r="BO95" s="54">
        <v>0.15104166666666666</v>
      </c>
      <c r="BP95" s="54">
        <v>0.14880952380952381</v>
      </c>
      <c r="BQ95" s="54">
        <v>0.13742690058479531</v>
      </c>
      <c r="BR95" s="54">
        <v>0.18678160919540229</v>
      </c>
      <c r="BS95" s="54">
        <v>0.17142857142857143</v>
      </c>
      <c r="BT95" s="54">
        <v>0.13551401869158877</v>
      </c>
      <c r="BU95" s="54">
        <v>0.13600000000000001</v>
      </c>
      <c r="BV95" s="54">
        <v>0.16393442622950818</v>
      </c>
      <c r="BW95" s="54">
        <v>0.16705882352941176</v>
      </c>
      <c r="BX95" s="54">
        <v>0.13861386138613863</v>
      </c>
      <c r="BY95" s="54">
        <v>0.11368421052631579</v>
      </c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</row>
    <row r="96" spans="18:166" x14ac:dyDescent="0.25">
      <c r="R96" s="30"/>
      <c r="S96" s="45"/>
      <c r="T96" s="45"/>
      <c r="U96" s="46" t="s">
        <v>0</v>
      </c>
      <c r="V96" s="53"/>
      <c r="W96" s="53"/>
      <c r="X96" s="53"/>
      <c r="Y96" s="53"/>
      <c r="Z96" s="53"/>
      <c r="AA96" s="53">
        <v>7.0000000000000007E-2</v>
      </c>
      <c r="AB96" s="53">
        <v>0.09</v>
      </c>
      <c r="AC96" s="53">
        <v>0.13</v>
      </c>
      <c r="AD96" s="53">
        <v>0.13</v>
      </c>
      <c r="AE96" s="53">
        <v>0.16</v>
      </c>
      <c r="AF96" s="53">
        <v>0.18</v>
      </c>
      <c r="AG96" s="54">
        <v>0.10674157303370786</v>
      </c>
      <c r="AH96" s="53">
        <v>0.15</v>
      </c>
      <c r="AI96" s="53">
        <v>0.17</v>
      </c>
      <c r="AJ96" s="53">
        <v>0.12741751990898748</v>
      </c>
      <c r="AK96" s="54">
        <v>0.16835016835016836</v>
      </c>
      <c r="AL96" s="54">
        <v>0.1941747572815534</v>
      </c>
      <c r="AM96" s="54">
        <v>0.19556171983356449</v>
      </c>
      <c r="AN96" s="54">
        <v>0.1621923937360179</v>
      </c>
      <c r="AO96" s="54">
        <v>0.1669449081803005</v>
      </c>
      <c r="AP96" s="54">
        <v>0.20972644376899696</v>
      </c>
      <c r="AQ96" s="54">
        <v>0.19857142857142857</v>
      </c>
      <c r="AR96" s="54">
        <v>0.18906249999999999</v>
      </c>
      <c r="AS96" s="54">
        <v>6.0941828254847646E-2</v>
      </c>
      <c r="AT96" s="54">
        <v>7.6271186440677971E-2</v>
      </c>
      <c r="AU96" s="54">
        <v>9.8321342925659472E-2</v>
      </c>
      <c r="AV96" s="54">
        <v>0.11907386990077178</v>
      </c>
      <c r="AW96" s="54">
        <v>0.12617449664429531</v>
      </c>
      <c r="AX96" s="54">
        <v>0.15473145780051151</v>
      </c>
      <c r="AY96" s="54">
        <v>0.19141914191419143</v>
      </c>
      <c r="AZ96" s="54">
        <v>0.1806020066889632</v>
      </c>
      <c r="BA96" s="54">
        <v>6.1088977423638779E-2</v>
      </c>
      <c r="BB96" s="54">
        <v>8.0263157894736842E-2</v>
      </c>
      <c r="BC96" s="54">
        <v>7.7007700770077014E-2</v>
      </c>
      <c r="BD96" s="54">
        <v>9.3076049943246308E-2</v>
      </c>
      <c r="BE96" s="54">
        <v>0.11974110032362459</v>
      </c>
      <c r="BF96" s="54">
        <v>0.13197969543147209</v>
      </c>
      <c r="BG96" s="54">
        <v>0.16799091940976163</v>
      </c>
      <c r="BH96" s="54">
        <v>0.17892644135188868</v>
      </c>
      <c r="BI96" s="54">
        <v>0.18537590113285274</v>
      </c>
      <c r="BJ96" s="54">
        <v>0.17</v>
      </c>
      <c r="BK96" s="54">
        <v>0.1745635910224439</v>
      </c>
      <c r="BL96" s="54">
        <v>0.18576598311218334</v>
      </c>
      <c r="BM96" s="54">
        <v>0.19003476245654694</v>
      </c>
      <c r="BN96" s="54">
        <v>0.17755856966707767</v>
      </c>
      <c r="BO96" s="54">
        <v>0.18611670020120724</v>
      </c>
      <c r="BP96" s="54">
        <v>0.17011995637949837</v>
      </c>
      <c r="BQ96" s="54">
        <v>0.16610169491525423</v>
      </c>
      <c r="BR96" s="54">
        <v>0.17681498829039813</v>
      </c>
      <c r="BS96" s="54">
        <v>0.18615209988649262</v>
      </c>
      <c r="BT96" s="54">
        <v>0.18056918547595682</v>
      </c>
      <c r="BU96" s="54">
        <v>0.17184643510054845</v>
      </c>
      <c r="BV96" s="54">
        <v>0.17687074829931973</v>
      </c>
      <c r="BW96" s="54">
        <v>0.18609022556390978</v>
      </c>
      <c r="BX96" s="54">
        <v>0.19801980198019803</v>
      </c>
      <c r="BY96" s="54">
        <v>0.19695817490494297</v>
      </c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</row>
    <row r="97" spans="18:166" x14ac:dyDescent="0.25">
      <c r="R97" s="30"/>
      <c r="S97" s="45"/>
      <c r="T97" s="45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</row>
    <row r="98" spans="18:166" x14ac:dyDescent="0.25">
      <c r="R98" s="30"/>
      <c r="S98" s="45"/>
      <c r="T98" s="45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54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54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</row>
    <row r="99" spans="18:166" x14ac:dyDescent="0.25">
      <c r="R99" s="30"/>
      <c r="S99" s="45"/>
      <c r="T99" s="45"/>
      <c r="U99" s="46" t="s">
        <v>18</v>
      </c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54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54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</row>
    <row r="100" spans="18:166" x14ac:dyDescent="0.25">
      <c r="R100" s="30"/>
      <c r="S100" s="45"/>
      <c r="T100" s="45"/>
      <c r="U100" s="46"/>
      <c r="V100" s="51">
        <v>43101</v>
      </c>
      <c r="W100" s="51">
        <v>43132</v>
      </c>
      <c r="X100" s="51">
        <v>43160</v>
      </c>
      <c r="Y100" s="51">
        <v>43191</v>
      </c>
      <c r="Z100" s="51">
        <v>43221</v>
      </c>
      <c r="AA100" s="51">
        <v>43252</v>
      </c>
      <c r="AB100" s="51">
        <v>43282</v>
      </c>
      <c r="AC100" s="51">
        <v>43313</v>
      </c>
      <c r="AD100" s="51">
        <v>43344</v>
      </c>
      <c r="AE100" s="51">
        <v>43374</v>
      </c>
      <c r="AF100" s="51">
        <v>43405</v>
      </c>
      <c r="AG100" s="51">
        <v>43435</v>
      </c>
      <c r="AH100" s="51">
        <v>43466</v>
      </c>
      <c r="AI100" s="51">
        <v>43497</v>
      </c>
      <c r="AJ100" s="51">
        <v>43525</v>
      </c>
      <c r="AK100" s="51">
        <v>43556</v>
      </c>
      <c r="AL100" s="51">
        <v>43586</v>
      </c>
      <c r="AM100" s="51">
        <v>43617</v>
      </c>
      <c r="AN100" s="51">
        <v>43647</v>
      </c>
      <c r="AO100" s="51">
        <v>43678</v>
      </c>
      <c r="AP100" s="51">
        <v>43709</v>
      </c>
      <c r="AQ100" s="51">
        <v>43739</v>
      </c>
      <c r="AR100" s="51">
        <v>43770</v>
      </c>
      <c r="AS100" s="51">
        <v>43800</v>
      </c>
      <c r="AT100" s="51">
        <v>43831</v>
      </c>
      <c r="AU100" s="51">
        <v>43862</v>
      </c>
      <c r="AV100" s="51">
        <v>43891</v>
      </c>
      <c r="AW100" s="51">
        <v>43922</v>
      </c>
      <c r="AX100" s="51">
        <v>43952</v>
      </c>
      <c r="AY100" s="51">
        <v>43983</v>
      </c>
      <c r="AZ100" s="51">
        <v>44013</v>
      </c>
      <c r="BA100" s="51">
        <v>44227</v>
      </c>
      <c r="BB100" s="51">
        <v>44228</v>
      </c>
      <c r="BC100" s="51">
        <v>44256</v>
      </c>
      <c r="BD100" s="51">
        <v>44287</v>
      </c>
      <c r="BE100" s="51">
        <v>44317</v>
      </c>
      <c r="BF100" s="51">
        <v>44348</v>
      </c>
      <c r="BG100" s="51">
        <v>44378</v>
      </c>
      <c r="BH100" s="51">
        <v>44409</v>
      </c>
      <c r="BI100" s="51">
        <v>44440</v>
      </c>
      <c r="BJ100" s="51">
        <v>44470</v>
      </c>
      <c r="BK100" s="51">
        <v>44501</v>
      </c>
      <c r="BL100" s="51">
        <v>44531</v>
      </c>
      <c r="BM100" s="51">
        <v>44562</v>
      </c>
      <c r="BN100" s="51">
        <v>44593</v>
      </c>
      <c r="BO100" s="51">
        <v>44621</v>
      </c>
      <c r="BP100" s="51">
        <v>44652</v>
      </c>
      <c r="BQ100" s="51">
        <v>44682</v>
      </c>
      <c r="BR100" s="51">
        <v>44713</v>
      </c>
      <c r="BS100" s="51">
        <v>44743</v>
      </c>
      <c r="BT100" s="51">
        <v>44774</v>
      </c>
      <c r="BU100" s="51">
        <v>44805</v>
      </c>
      <c r="BV100" s="51">
        <v>44835</v>
      </c>
      <c r="BW100" s="51">
        <v>44866</v>
      </c>
      <c r="BX100" s="51">
        <v>44896</v>
      </c>
      <c r="BY100" s="51">
        <v>44927</v>
      </c>
      <c r="BZ100" s="51">
        <v>44958</v>
      </c>
      <c r="CA100" s="51">
        <v>44986</v>
      </c>
      <c r="CB100" s="51">
        <v>45017</v>
      </c>
      <c r="CC100" s="51">
        <v>45047</v>
      </c>
      <c r="CD100" s="51">
        <v>45078</v>
      </c>
      <c r="CE100" s="51">
        <v>45108</v>
      </c>
      <c r="CF100" s="51">
        <v>45139</v>
      </c>
      <c r="CG100" s="51">
        <v>45170</v>
      </c>
      <c r="CH100" s="51">
        <v>45200</v>
      </c>
      <c r="CI100" s="51">
        <v>45231</v>
      </c>
      <c r="CJ100" s="51">
        <v>45261</v>
      </c>
      <c r="CK100" s="54"/>
      <c r="CL100" s="54"/>
      <c r="CM100" s="54"/>
      <c r="CN100" s="54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</row>
    <row r="101" spans="18:166" x14ac:dyDescent="0.25">
      <c r="R101" s="30"/>
      <c r="S101" s="45"/>
      <c r="T101" s="45"/>
      <c r="U101" s="46" t="s">
        <v>12</v>
      </c>
      <c r="V101" s="53"/>
      <c r="W101" s="53"/>
      <c r="X101" s="53"/>
      <c r="Y101" s="53"/>
      <c r="Z101" s="53"/>
      <c r="AA101" s="53">
        <v>0.24</v>
      </c>
      <c r="AB101" s="53">
        <v>0.35</v>
      </c>
      <c r="AC101" s="53">
        <v>0.34</v>
      </c>
      <c r="AD101" s="53">
        <v>0.32</v>
      </c>
      <c r="AE101" s="53">
        <v>0.38</v>
      </c>
      <c r="AF101" s="53">
        <v>0.55000000000000004</v>
      </c>
      <c r="AG101" s="53">
        <v>0</v>
      </c>
      <c r="AH101" s="54">
        <v>0.63636363636363635</v>
      </c>
      <c r="AI101" s="53">
        <v>1</v>
      </c>
      <c r="AJ101" s="59">
        <v>0</v>
      </c>
      <c r="AK101" s="54">
        <v>0</v>
      </c>
      <c r="AL101" s="54">
        <v>0</v>
      </c>
      <c r="AM101" s="54">
        <v>0</v>
      </c>
      <c r="AN101" s="54">
        <v>0</v>
      </c>
      <c r="AO101" s="54">
        <v>0</v>
      </c>
      <c r="AP101" s="54">
        <v>0</v>
      </c>
      <c r="AQ101" s="54"/>
      <c r="AR101" s="54"/>
      <c r="AS101" s="54">
        <v>0</v>
      </c>
      <c r="AT101" s="54">
        <v>0.42857142857142855</v>
      </c>
      <c r="AU101" s="54"/>
      <c r="AV101" s="54"/>
      <c r="AW101" s="54">
        <v>0.33333333333333331</v>
      </c>
      <c r="AX101" s="54">
        <v>0.1111111111111111</v>
      </c>
      <c r="AY101" s="54">
        <v>0</v>
      </c>
      <c r="AZ101" s="54">
        <v>0</v>
      </c>
      <c r="BA101" s="54">
        <v>0.2857142857142857</v>
      </c>
      <c r="BB101" s="54">
        <v>0.2857142857142857</v>
      </c>
      <c r="BC101" s="54">
        <v>0.5</v>
      </c>
      <c r="BD101" s="54">
        <v>0.33333333333333331</v>
      </c>
      <c r="BE101" s="54">
        <v>0.2</v>
      </c>
      <c r="BF101" s="54">
        <v>0.25</v>
      </c>
      <c r="BG101" s="54">
        <v>0.5</v>
      </c>
      <c r="BH101" s="54">
        <v>0.5</v>
      </c>
      <c r="BI101" s="54">
        <v>0</v>
      </c>
      <c r="BJ101" s="54">
        <v>0.5</v>
      </c>
      <c r="BK101" s="54">
        <v>1</v>
      </c>
      <c r="BL101" s="54">
        <v>0.30769230769230771</v>
      </c>
      <c r="BM101" s="54">
        <v>0.625</v>
      </c>
      <c r="BN101" s="54">
        <v>0.25</v>
      </c>
      <c r="BO101" s="54">
        <v>0.45454545454545453</v>
      </c>
      <c r="BP101" s="54">
        <v>0.42857142857142855</v>
      </c>
      <c r="BQ101" s="54">
        <v>1</v>
      </c>
      <c r="BR101" s="54">
        <v>0.33333333333333331</v>
      </c>
      <c r="BS101" s="54">
        <v>0.5</v>
      </c>
      <c r="BT101" s="54">
        <v>0.60869565217391308</v>
      </c>
      <c r="BU101" s="54">
        <v>0.61904761904761907</v>
      </c>
      <c r="BV101" s="54">
        <v>0.55555555555555558</v>
      </c>
      <c r="BW101" s="54">
        <v>0.55555555555555558</v>
      </c>
      <c r="BX101" s="54">
        <v>0.85</v>
      </c>
      <c r="BY101" s="54">
        <v>0.55555555555555558</v>
      </c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</row>
    <row r="102" spans="18:166" x14ac:dyDescent="0.25">
      <c r="R102" s="30"/>
      <c r="S102" s="45"/>
      <c r="T102" s="45"/>
      <c r="U102" s="46" t="s">
        <v>9</v>
      </c>
      <c r="V102" s="53"/>
      <c r="W102" s="53"/>
      <c r="X102" s="53"/>
      <c r="Y102" s="53"/>
      <c r="Z102" s="53"/>
      <c r="AA102" s="53">
        <v>0.23</v>
      </c>
      <c r="AB102" s="53">
        <v>0.34</v>
      </c>
      <c r="AC102" s="53">
        <v>0.37</v>
      </c>
      <c r="AD102" s="53">
        <v>0.32</v>
      </c>
      <c r="AE102" s="53">
        <v>0.43</v>
      </c>
      <c r="AF102" s="53">
        <v>0.64</v>
      </c>
      <c r="AG102" s="53">
        <v>0</v>
      </c>
      <c r="AH102" s="54">
        <v>0.44444444444444442</v>
      </c>
      <c r="AI102" s="53">
        <v>0</v>
      </c>
      <c r="AJ102" s="59">
        <v>0</v>
      </c>
      <c r="AK102" s="54">
        <v>1</v>
      </c>
      <c r="AL102" s="54">
        <v>0</v>
      </c>
      <c r="AM102" s="54">
        <v>0.5</v>
      </c>
      <c r="AN102" s="54">
        <v>0</v>
      </c>
      <c r="AO102" s="54">
        <v>0</v>
      </c>
      <c r="AP102" s="54">
        <v>1</v>
      </c>
      <c r="AQ102" s="54">
        <v>1</v>
      </c>
      <c r="AR102" s="54">
        <v>0.66666666666666663</v>
      </c>
      <c r="AS102" s="54"/>
      <c r="AT102" s="54">
        <v>0.72727272727272729</v>
      </c>
      <c r="AU102" s="54"/>
      <c r="AV102" s="54">
        <v>1</v>
      </c>
      <c r="AW102" s="54">
        <v>1</v>
      </c>
      <c r="AX102" s="54">
        <v>0.66666666666666663</v>
      </c>
      <c r="AY102" s="54">
        <v>1</v>
      </c>
      <c r="AZ102" s="54">
        <v>0.83333333333333337</v>
      </c>
      <c r="BA102" s="54">
        <v>0.4642857142857143</v>
      </c>
      <c r="BB102" s="54">
        <v>0.3</v>
      </c>
      <c r="BC102" s="54">
        <v>0.3888888888888889</v>
      </c>
      <c r="BD102" s="54">
        <v>0.31578947368421051</v>
      </c>
      <c r="BE102" s="54">
        <v>0.4</v>
      </c>
      <c r="BF102" s="54">
        <v>0.33333333333333331</v>
      </c>
      <c r="BG102" s="54">
        <v>0</v>
      </c>
      <c r="BH102" s="54">
        <v>0.35714285714285715</v>
      </c>
      <c r="BI102" s="54">
        <v>0</v>
      </c>
      <c r="BJ102" s="54">
        <v>0</v>
      </c>
      <c r="BK102" s="54">
        <v>0.66666666666666663</v>
      </c>
      <c r="BL102" s="54">
        <v>0.38461538461538464</v>
      </c>
      <c r="BM102" s="54">
        <v>0.38461538461538464</v>
      </c>
      <c r="BN102" s="54">
        <v>0.5</v>
      </c>
      <c r="BO102" s="54">
        <v>0.75</v>
      </c>
      <c r="BP102" s="54">
        <v>0.5</v>
      </c>
      <c r="BQ102" s="54">
        <v>0</v>
      </c>
      <c r="BR102" s="54">
        <v>0.33333333333333331</v>
      </c>
      <c r="BS102" s="54">
        <v>0.33333333333333331</v>
      </c>
      <c r="BT102" s="54">
        <v>0.56000000000000005</v>
      </c>
      <c r="BU102" s="54">
        <v>0.76923076923076927</v>
      </c>
      <c r="BV102" s="54">
        <v>0.58333333333333337</v>
      </c>
      <c r="BW102" s="54">
        <v>0.38461538461538464</v>
      </c>
      <c r="BX102" s="54">
        <v>0.625</v>
      </c>
      <c r="BY102" s="54">
        <v>0.4</v>
      </c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</row>
    <row r="103" spans="18:166" x14ac:dyDescent="0.25">
      <c r="R103" s="30"/>
      <c r="S103" s="45"/>
      <c r="T103" s="45"/>
      <c r="U103" s="46" t="s">
        <v>11</v>
      </c>
      <c r="V103" s="53"/>
      <c r="W103" s="53"/>
      <c r="X103" s="53"/>
      <c r="Y103" s="53"/>
      <c r="Z103" s="53"/>
      <c r="AA103" s="53">
        <v>0.32</v>
      </c>
      <c r="AB103" s="53">
        <v>0.4</v>
      </c>
      <c r="AC103" s="53">
        <v>0.31</v>
      </c>
      <c r="AD103" s="53">
        <v>0.49</v>
      </c>
      <c r="AE103" s="53">
        <v>0.64</v>
      </c>
      <c r="AF103" s="53">
        <v>0.71</v>
      </c>
      <c r="AG103" s="53">
        <v>0</v>
      </c>
      <c r="AH103" s="54">
        <v>0.90909090909090906</v>
      </c>
      <c r="AI103" s="53">
        <v>0</v>
      </c>
      <c r="AJ103" s="59">
        <v>0</v>
      </c>
      <c r="AK103" s="54">
        <v>0</v>
      </c>
      <c r="AL103" s="54">
        <v>1</v>
      </c>
      <c r="AM103" s="54">
        <v>1</v>
      </c>
      <c r="AN103" s="54">
        <v>0</v>
      </c>
      <c r="AO103" s="54">
        <v>0</v>
      </c>
      <c r="AP103" s="54">
        <v>0</v>
      </c>
      <c r="AQ103" s="54"/>
      <c r="AR103" s="54"/>
      <c r="AS103" s="54"/>
      <c r="AT103" s="54">
        <v>1</v>
      </c>
      <c r="AU103" s="54"/>
      <c r="AV103" s="54"/>
      <c r="AW103" s="54"/>
      <c r="AX103" s="54"/>
      <c r="AY103" s="54"/>
      <c r="AZ103" s="54"/>
      <c r="BA103" s="54"/>
      <c r="BB103" s="54"/>
      <c r="BC103" s="54"/>
      <c r="BD103" s="54">
        <v>1</v>
      </c>
      <c r="BE103" s="54"/>
      <c r="BF103" s="54"/>
      <c r="BG103" s="54">
        <v>1</v>
      </c>
      <c r="BH103" s="54">
        <v>0</v>
      </c>
      <c r="BI103" s="54">
        <v>0</v>
      </c>
      <c r="BJ103" s="54">
        <v>0.5</v>
      </c>
      <c r="BK103" s="54">
        <v>0.75</v>
      </c>
      <c r="BL103" s="54">
        <v>0.375</v>
      </c>
      <c r="BM103" s="54">
        <v>0.25</v>
      </c>
      <c r="BN103" s="54">
        <v>0.2</v>
      </c>
      <c r="BO103" s="54">
        <v>0.3</v>
      </c>
      <c r="BP103" s="54">
        <v>0.4</v>
      </c>
      <c r="BQ103" s="54">
        <v>0.66666666666666663</v>
      </c>
      <c r="BR103" s="54">
        <v>0</v>
      </c>
      <c r="BS103" s="54">
        <v>1</v>
      </c>
      <c r="BT103" s="54">
        <v>1</v>
      </c>
      <c r="BU103" s="54">
        <v>0.4</v>
      </c>
      <c r="BV103" s="54">
        <v>0.4</v>
      </c>
      <c r="BW103" s="54">
        <v>0.81818181818181823</v>
      </c>
      <c r="BX103" s="54">
        <v>0.625</v>
      </c>
      <c r="BY103" s="54">
        <v>0.5</v>
      </c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</row>
    <row r="104" spans="18:166" x14ac:dyDescent="0.25">
      <c r="R104" s="30"/>
      <c r="S104" s="45"/>
      <c r="T104" s="45"/>
      <c r="U104" s="46" t="s">
        <v>10</v>
      </c>
      <c r="V104" s="53"/>
      <c r="W104" s="53"/>
      <c r="X104" s="53"/>
      <c r="Y104" s="53"/>
      <c r="Z104" s="46"/>
      <c r="AA104" s="53">
        <v>0.21</v>
      </c>
      <c r="AB104" s="53">
        <v>0.39</v>
      </c>
      <c r="AC104" s="53">
        <v>0.28999999999999998</v>
      </c>
      <c r="AD104" s="53">
        <v>0.25</v>
      </c>
      <c r="AE104" s="53">
        <v>0.5</v>
      </c>
      <c r="AF104" s="53">
        <v>0.33</v>
      </c>
      <c r="AG104" s="53">
        <v>0</v>
      </c>
      <c r="AH104" s="54">
        <v>0.75</v>
      </c>
      <c r="AI104" s="53">
        <v>0</v>
      </c>
      <c r="AJ104" s="59">
        <v>0</v>
      </c>
      <c r="AK104" s="54">
        <v>0</v>
      </c>
      <c r="AL104" s="54">
        <v>0</v>
      </c>
      <c r="AM104" s="54">
        <v>0</v>
      </c>
      <c r="AN104" s="54">
        <v>0</v>
      </c>
      <c r="AO104" s="54">
        <v>0</v>
      </c>
      <c r="AP104" s="54">
        <v>0</v>
      </c>
      <c r="AQ104" s="54"/>
      <c r="AR104" s="54"/>
      <c r="AS104" s="54"/>
      <c r="AT104" s="54"/>
      <c r="AU104" s="54"/>
      <c r="AV104" s="54"/>
      <c r="AW104" s="54"/>
      <c r="AX104" s="54"/>
      <c r="AY104" s="54">
        <v>0</v>
      </c>
      <c r="AZ104" s="54">
        <v>0.5</v>
      </c>
      <c r="BA104" s="54">
        <v>0.7142857142857143</v>
      </c>
      <c r="BB104" s="54">
        <v>0.44444444444444442</v>
      </c>
      <c r="BC104" s="54">
        <v>0.4</v>
      </c>
      <c r="BD104" s="54">
        <v>0.42857142857142855</v>
      </c>
      <c r="BE104" s="54">
        <v>0.33333333333333331</v>
      </c>
      <c r="BF104" s="54">
        <v>0</v>
      </c>
      <c r="BG104" s="54"/>
      <c r="BH104" s="54">
        <v>0.25</v>
      </c>
      <c r="BI104" s="54">
        <v>0</v>
      </c>
      <c r="BJ104" s="54">
        <v>0</v>
      </c>
      <c r="BK104" s="54">
        <v>0</v>
      </c>
      <c r="BL104" s="54">
        <v>0.25</v>
      </c>
      <c r="BM104" s="54">
        <v>0.33333333333333331</v>
      </c>
      <c r="BN104" s="54">
        <v>0</v>
      </c>
      <c r="BO104" s="54">
        <v>0.33333333333333331</v>
      </c>
      <c r="BP104" s="54">
        <v>0</v>
      </c>
      <c r="BQ104" s="54"/>
      <c r="BR104" s="54">
        <v>1</v>
      </c>
      <c r="BS104" s="54">
        <v>0</v>
      </c>
      <c r="BT104" s="54">
        <v>0.25</v>
      </c>
      <c r="BU104" s="54">
        <v>0.5714285714285714</v>
      </c>
      <c r="BV104" s="54">
        <v>0.5</v>
      </c>
      <c r="BW104" s="54">
        <v>1</v>
      </c>
      <c r="BX104" s="54">
        <v>1</v>
      </c>
      <c r="BY104" s="54">
        <v>0.25</v>
      </c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</row>
    <row r="105" spans="18:166" x14ac:dyDescent="0.25">
      <c r="R105" s="30"/>
      <c r="S105" s="45"/>
      <c r="T105" s="45"/>
      <c r="U105" s="46" t="s">
        <v>8</v>
      </c>
      <c r="V105" s="53"/>
      <c r="W105" s="53"/>
      <c r="X105" s="53"/>
      <c r="Y105" s="53"/>
      <c r="Z105" s="53"/>
      <c r="AA105" s="53">
        <v>0.25</v>
      </c>
      <c r="AB105" s="53">
        <v>0.31</v>
      </c>
      <c r="AC105" s="53">
        <v>0.28000000000000003</v>
      </c>
      <c r="AD105" s="53">
        <v>0.36</v>
      </c>
      <c r="AE105" s="53">
        <v>0.41</v>
      </c>
      <c r="AF105" s="53">
        <v>0.36</v>
      </c>
      <c r="AG105" s="53">
        <v>0</v>
      </c>
      <c r="AH105" s="54">
        <v>0.41666666666666669</v>
      </c>
      <c r="AI105" s="53">
        <v>0</v>
      </c>
      <c r="AJ105" s="59">
        <v>0</v>
      </c>
      <c r="AK105" s="54">
        <v>0</v>
      </c>
      <c r="AL105" s="54">
        <v>0</v>
      </c>
      <c r="AM105" s="54">
        <v>0</v>
      </c>
      <c r="AN105" s="54">
        <v>0</v>
      </c>
      <c r="AO105" s="54">
        <v>0</v>
      </c>
      <c r="AP105" s="54">
        <v>0</v>
      </c>
      <c r="AQ105" s="54"/>
      <c r="AR105" s="54"/>
      <c r="AS105" s="54"/>
      <c r="AT105" s="54">
        <v>0.58333333333333337</v>
      </c>
      <c r="AU105" s="54">
        <v>1</v>
      </c>
      <c r="AV105" s="54"/>
      <c r="AW105" s="54"/>
      <c r="AX105" s="54">
        <v>0.33333333333333331</v>
      </c>
      <c r="AY105" s="54">
        <v>1</v>
      </c>
      <c r="AZ105" s="54">
        <v>0.5</v>
      </c>
      <c r="BA105" s="54">
        <v>0.23255813953488372</v>
      </c>
      <c r="BB105" s="54">
        <v>0.15151515151515152</v>
      </c>
      <c r="BC105" s="54">
        <v>0.39285714285714285</v>
      </c>
      <c r="BD105" s="54">
        <v>0.43478260869565216</v>
      </c>
      <c r="BE105" s="54">
        <v>0.46153846153846156</v>
      </c>
      <c r="BF105" s="54">
        <v>0.44444444444444442</v>
      </c>
      <c r="BG105" s="54">
        <v>0.2857142857142857</v>
      </c>
      <c r="BH105" s="54">
        <v>0.46153846153846156</v>
      </c>
      <c r="BI105" s="54">
        <v>0.33333333333333331</v>
      </c>
      <c r="BJ105" s="54">
        <v>0.5</v>
      </c>
      <c r="BK105" s="54">
        <v>0</v>
      </c>
      <c r="BL105" s="54">
        <v>1</v>
      </c>
      <c r="BM105" s="54">
        <v>0.5</v>
      </c>
      <c r="BN105" s="54">
        <v>0.33333333333333331</v>
      </c>
      <c r="BO105" s="54">
        <v>0.2857142857142857</v>
      </c>
      <c r="BP105" s="54">
        <v>0.5</v>
      </c>
      <c r="BQ105" s="54">
        <v>1</v>
      </c>
      <c r="BR105" s="54">
        <v>0.33333333333333331</v>
      </c>
      <c r="BS105" s="54">
        <v>0.5</v>
      </c>
      <c r="BT105" s="54">
        <v>0.77777777777777779</v>
      </c>
      <c r="BU105" s="54">
        <v>0.3</v>
      </c>
      <c r="BV105" s="54">
        <v>0.58333333333333337</v>
      </c>
      <c r="BW105" s="54">
        <v>0.35</v>
      </c>
      <c r="BX105" s="54">
        <v>0.61904761904761907</v>
      </c>
      <c r="BY105" s="54">
        <v>0.42857142857142855</v>
      </c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</row>
    <row r="106" spans="18:166" x14ac:dyDescent="0.25">
      <c r="R106" s="30"/>
      <c r="S106" s="45"/>
      <c r="T106" s="45"/>
      <c r="U106" s="46" t="s">
        <v>7</v>
      </c>
      <c r="V106" s="53"/>
      <c r="W106" s="53"/>
      <c r="X106" s="53"/>
      <c r="Y106" s="53"/>
      <c r="Z106" s="53"/>
      <c r="AA106" s="53">
        <v>0.19</v>
      </c>
      <c r="AB106" s="53">
        <v>0.3</v>
      </c>
      <c r="AC106" s="53">
        <v>0.13</v>
      </c>
      <c r="AD106" s="53">
        <v>0.27</v>
      </c>
      <c r="AE106" s="53">
        <v>0.5</v>
      </c>
      <c r="AF106" s="53">
        <v>0.25</v>
      </c>
      <c r="AG106" s="53">
        <v>0</v>
      </c>
      <c r="AH106" s="54">
        <v>0</v>
      </c>
      <c r="AI106" s="53">
        <v>0</v>
      </c>
      <c r="AJ106" s="59">
        <v>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/>
      <c r="AR106" s="54"/>
      <c r="AS106" s="54">
        <v>0</v>
      </c>
      <c r="AT106" s="54"/>
      <c r="AU106" s="54"/>
      <c r="AV106" s="54"/>
      <c r="AW106" s="54"/>
      <c r="AX106" s="54"/>
      <c r="AY106" s="54"/>
      <c r="AZ106" s="54"/>
      <c r="BA106" s="54"/>
      <c r="BB106" s="54">
        <v>0</v>
      </c>
      <c r="BC106" s="54">
        <v>0</v>
      </c>
      <c r="BD106" s="54"/>
      <c r="BE106" s="54"/>
      <c r="BF106" s="54"/>
      <c r="BG106" s="54"/>
      <c r="BH106" s="54">
        <v>0.25</v>
      </c>
      <c r="BI106" s="54"/>
      <c r="BJ106" s="54"/>
      <c r="BK106" s="54"/>
      <c r="BL106" s="54">
        <v>0.47058823529411764</v>
      </c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</row>
    <row r="107" spans="18:166" x14ac:dyDescent="0.25">
      <c r="R107" s="30"/>
      <c r="S107" s="45"/>
      <c r="T107" s="45"/>
      <c r="U107" s="46" t="s">
        <v>6</v>
      </c>
      <c r="V107" s="53"/>
      <c r="W107" s="53"/>
      <c r="X107" s="53"/>
      <c r="Y107" s="53"/>
      <c r="Z107" s="53"/>
      <c r="AA107" s="53">
        <v>0.14000000000000001</v>
      </c>
      <c r="AB107" s="53">
        <v>0.24</v>
      </c>
      <c r="AC107" s="53">
        <v>0.33</v>
      </c>
      <c r="AD107" s="53">
        <v>0.42</v>
      </c>
      <c r="AE107" s="53">
        <v>0.33</v>
      </c>
      <c r="AF107" s="53">
        <v>0.4</v>
      </c>
      <c r="AG107" s="53">
        <v>0</v>
      </c>
      <c r="AH107" s="54">
        <v>0.42857142857142855</v>
      </c>
      <c r="AI107" s="53">
        <v>0</v>
      </c>
      <c r="AJ107" s="59">
        <v>0</v>
      </c>
      <c r="AK107" s="54">
        <v>0</v>
      </c>
      <c r="AL107" s="54">
        <v>0</v>
      </c>
      <c r="AM107" s="54">
        <v>0</v>
      </c>
      <c r="AN107" s="54">
        <v>0</v>
      </c>
      <c r="AO107" s="54">
        <v>0</v>
      </c>
      <c r="AP107" s="54">
        <v>0</v>
      </c>
      <c r="AQ107" s="54"/>
      <c r="AR107" s="54"/>
      <c r="AS107" s="54"/>
      <c r="AT107" s="54">
        <v>0.2</v>
      </c>
      <c r="AU107" s="54"/>
      <c r="AV107" s="54">
        <v>1</v>
      </c>
      <c r="AW107" s="54"/>
      <c r="AX107" s="54">
        <v>0</v>
      </c>
      <c r="AY107" s="54">
        <v>0</v>
      </c>
      <c r="AZ107" s="54">
        <v>0.33333333333333331</v>
      </c>
      <c r="BA107" s="54">
        <v>0.46153846153846156</v>
      </c>
      <c r="BB107" s="54">
        <v>0.375</v>
      </c>
      <c r="BC107" s="54">
        <v>0.7142857142857143</v>
      </c>
      <c r="BD107" s="54">
        <v>0.75</v>
      </c>
      <c r="BE107" s="54"/>
      <c r="BF107" s="54">
        <v>1</v>
      </c>
      <c r="BG107" s="54">
        <v>0</v>
      </c>
      <c r="BH107" s="54">
        <v>0.66666666666666663</v>
      </c>
      <c r="BI107" s="54">
        <v>1</v>
      </c>
      <c r="BJ107" s="54"/>
      <c r="BK107" s="54"/>
      <c r="BL107" s="54">
        <v>0.33333333333333331</v>
      </c>
      <c r="BM107" s="54">
        <v>0.5</v>
      </c>
      <c r="BN107" s="54"/>
      <c r="BO107" s="54">
        <v>0.42857142857142855</v>
      </c>
      <c r="BP107" s="54">
        <v>0</v>
      </c>
      <c r="BQ107" s="54">
        <v>0</v>
      </c>
      <c r="BR107" s="54"/>
      <c r="BS107" s="54"/>
      <c r="BT107" s="54">
        <v>0.3125</v>
      </c>
      <c r="BU107" s="54">
        <v>0.33333333333333331</v>
      </c>
      <c r="BV107" s="54">
        <v>0.53846153846153844</v>
      </c>
      <c r="BW107" s="54">
        <v>0</v>
      </c>
      <c r="BX107" s="54">
        <v>0.2857142857142857</v>
      </c>
      <c r="BY107" s="54">
        <v>0</v>
      </c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51"/>
      <c r="CP107" s="51"/>
      <c r="CQ107" s="51"/>
      <c r="CR107" s="51"/>
      <c r="CS107" s="46"/>
      <c r="CT107" s="46"/>
      <c r="CU107" s="46"/>
      <c r="CV107" s="46"/>
      <c r="CW107" s="46"/>
      <c r="CX107" s="46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</row>
    <row r="108" spans="18:166" x14ac:dyDescent="0.25">
      <c r="R108" s="30"/>
      <c r="S108" s="45"/>
      <c r="T108" s="45"/>
      <c r="U108" s="46" t="s">
        <v>5</v>
      </c>
      <c r="V108" s="53"/>
      <c r="W108" s="53"/>
      <c r="X108" s="53"/>
      <c r="Y108" s="53"/>
      <c r="Z108" s="53"/>
      <c r="AA108" s="53">
        <v>0.28000000000000003</v>
      </c>
      <c r="AB108" s="53">
        <v>0.3</v>
      </c>
      <c r="AC108" s="53">
        <v>0.36</v>
      </c>
      <c r="AD108" s="53">
        <v>0.43</v>
      </c>
      <c r="AE108" s="53">
        <v>0.39</v>
      </c>
      <c r="AF108" s="53">
        <v>0.56999999999999995</v>
      </c>
      <c r="AG108" s="53">
        <v>0.28999999999999998</v>
      </c>
      <c r="AH108" s="54">
        <v>0.5714285714285714</v>
      </c>
      <c r="AI108" s="53">
        <v>0.28999999999999998</v>
      </c>
      <c r="AJ108" s="59">
        <v>0.28999999999999998</v>
      </c>
      <c r="AK108" s="54">
        <v>0</v>
      </c>
      <c r="AL108" s="54">
        <v>0.5</v>
      </c>
      <c r="AM108" s="54">
        <v>0.2</v>
      </c>
      <c r="AN108" s="54">
        <v>0</v>
      </c>
      <c r="AO108" s="54">
        <v>0.42857142857142855</v>
      </c>
      <c r="AP108" s="54">
        <v>0.6</v>
      </c>
      <c r="AQ108" s="54">
        <v>0.6</v>
      </c>
      <c r="AR108" s="54">
        <v>0.5714285714285714</v>
      </c>
      <c r="AS108" s="54">
        <v>0</v>
      </c>
      <c r="AT108" s="54">
        <v>0.70454545454545459</v>
      </c>
      <c r="AU108" s="54">
        <v>0.75</v>
      </c>
      <c r="AV108" s="54">
        <v>0.75</v>
      </c>
      <c r="AW108" s="54">
        <v>0.75</v>
      </c>
      <c r="AX108" s="54">
        <v>0.625</v>
      </c>
      <c r="AY108" s="54">
        <v>0.3</v>
      </c>
      <c r="AZ108" s="54">
        <v>0.2</v>
      </c>
      <c r="BA108" s="54">
        <v>0.56953642384105962</v>
      </c>
      <c r="BB108" s="54">
        <v>0.41935483870967744</v>
      </c>
      <c r="BC108" s="54">
        <v>0.40740740740740738</v>
      </c>
      <c r="BD108" s="54">
        <v>0.37864077669902912</v>
      </c>
      <c r="BE108" s="54">
        <v>0.17307692307692307</v>
      </c>
      <c r="BF108" s="54">
        <v>0.25</v>
      </c>
      <c r="BG108" s="54">
        <v>0.20754716981132076</v>
      </c>
      <c r="BH108" s="54">
        <v>0.39669421487603307</v>
      </c>
      <c r="BI108" s="54">
        <v>0.28813559322033899</v>
      </c>
      <c r="BJ108" s="54">
        <v>0.26</v>
      </c>
      <c r="BK108" s="54">
        <v>0.30357142857142855</v>
      </c>
      <c r="BL108" s="54">
        <v>0.46511627906976744</v>
      </c>
      <c r="BM108" s="54">
        <v>0.42391304347826086</v>
      </c>
      <c r="BN108" s="54">
        <v>0.30232558139534882</v>
      </c>
      <c r="BO108" s="54">
        <v>0.43209876543209874</v>
      </c>
      <c r="BP108" s="54">
        <v>0.47368421052631576</v>
      </c>
      <c r="BQ108" s="54">
        <v>0.5</v>
      </c>
      <c r="BR108" s="54">
        <v>0.35714285714285715</v>
      </c>
      <c r="BS108" s="54">
        <v>0.5</v>
      </c>
      <c r="BT108" s="54">
        <v>0.5092592592592593</v>
      </c>
      <c r="BU108" s="54">
        <v>0.58974358974358976</v>
      </c>
      <c r="BV108" s="54">
        <v>0.57723577235772361</v>
      </c>
      <c r="BW108" s="54">
        <v>0.4</v>
      </c>
      <c r="BX108" s="54">
        <v>0.55102040816326525</v>
      </c>
      <c r="BY108" s="54">
        <v>0.44680851063829785</v>
      </c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54"/>
      <c r="CP108" s="54"/>
      <c r="CQ108" s="54"/>
      <c r="CR108" s="54"/>
      <c r="CS108" s="46"/>
      <c r="CT108" s="46"/>
      <c r="CU108" s="46"/>
      <c r="CV108" s="46"/>
      <c r="CW108" s="46"/>
      <c r="CX108" s="46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</row>
    <row r="109" spans="18:166" x14ac:dyDescent="0.25">
      <c r="R109" s="30"/>
      <c r="S109" s="45"/>
      <c r="T109" s="45"/>
      <c r="U109" s="46" t="s">
        <v>51</v>
      </c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4"/>
      <c r="AI109" s="53"/>
      <c r="AJ109" s="59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>
        <v>0.33333333333333331</v>
      </c>
      <c r="BJ109" s="54">
        <v>0</v>
      </c>
      <c r="BK109" s="54">
        <v>0</v>
      </c>
      <c r="BL109" s="54">
        <v>0.57894736842105265</v>
      </c>
      <c r="BM109" s="54">
        <v>0.5714285714285714</v>
      </c>
      <c r="BN109" s="54">
        <v>0.5</v>
      </c>
      <c r="BO109" s="54">
        <v>0.27272727272727271</v>
      </c>
      <c r="BP109" s="54">
        <v>0.7142857142857143</v>
      </c>
      <c r="BQ109" s="54">
        <v>0.83333333333333337</v>
      </c>
      <c r="BR109" s="54">
        <v>0.5</v>
      </c>
      <c r="BS109" s="54">
        <v>0</v>
      </c>
      <c r="BT109" s="54">
        <v>0.6</v>
      </c>
      <c r="BU109" s="54">
        <v>0.72727272727272729</v>
      </c>
      <c r="BV109" s="54">
        <v>0.68421052631578949</v>
      </c>
      <c r="BW109" s="54">
        <v>0.54545454545454541</v>
      </c>
      <c r="BX109" s="54">
        <v>0.8</v>
      </c>
      <c r="BY109" s="54">
        <v>0.33333333333333331</v>
      </c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54"/>
      <c r="CP109" s="54"/>
      <c r="CQ109" s="54"/>
      <c r="CR109" s="54"/>
      <c r="CS109" s="46"/>
      <c r="CT109" s="46"/>
      <c r="CU109" s="46"/>
      <c r="CV109" s="46"/>
      <c r="CW109" s="46"/>
      <c r="CX109" s="46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</row>
    <row r="110" spans="18:166" x14ac:dyDescent="0.25">
      <c r="R110" s="30"/>
      <c r="S110" s="45"/>
      <c r="T110" s="45"/>
      <c r="U110" s="46" t="s">
        <v>4</v>
      </c>
      <c r="V110" s="53"/>
      <c r="W110" s="53"/>
      <c r="X110" s="53"/>
      <c r="Y110" s="53"/>
      <c r="Z110" s="53"/>
      <c r="AA110" s="53">
        <v>0.28999999999999998</v>
      </c>
      <c r="AB110" s="53">
        <v>0.3</v>
      </c>
      <c r="AC110" s="53">
        <v>0.41</v>
      </c>
      <c r="AD110" s="53">
        <v>0.38</v>
      </c>
      <c r="AE110" s="53">
        <v>0.51</v>
      </c>
      <c r="AF110" s="53">
        <v>0.59</v>
      </c>
      <c r="AG110" s="53">
        <v>1</v>
      </c>
      <c r="AH110" s="54">
        <v>0.25</v>
      </c>
      <c r="AI110" s="53">
        <v>0.5</v>
      </c>
      <c r="AJ110" s="59">
        <v>1</v>
      </c>
      <c r="AK110" s="54">
        <v>1</v>
      </c>
      <c r="AL110" s="54">
        <v>1</v>
      </c>
      <c r="AM110" s="54">
        <v>1</v>
      </c>
      <c r="AN110" s="54">
        <v>0</v>
      </c>
      <c r="AO110" s="54">
        <v>0</v>
      </c>
      <c r="AP110" s="54">
        <v>1</v>
      </c>
      <c r="AQ110" s="54">
        <v>1</v>
      </c>
      <c r="AR110" s="54">
        <v>0.66666666666666663</v>
      </c>
      <c r="AS110" s="54">
        <v>1</v>
      </c>
      <c r="AT110" s="54">
        <v>0.66666666666666663</v>
      </c>
      <c r="AU110" s="54">
        <v>1</v>
      </c>
      <c r="AV110" s="54">
        <v>1</v>
      </c>
      <c r="AW110" s="54">
        <v>1</v>
      </c>
      <c r="AX110" s="54">
        <v>0.4</v>
      </c>
      <c r="AY110" s="54">
        <v>0.5</v>
      </c>
      <c r="AZ110" s="54">
        <v>0.4</v>
      </c>
      <c r="BA110" s="54">
        <v>0.42528735632183906</v>
      </c>
      <c r="BB110" s="54">
        <v>0.39622641509433965</v>
      </c>
      <c r="BC110" s="54">
        <v>0.35294117647058826</v>
      </c>
      <c r="BD110" s="54">
        <v>0.38571428571428573</v>
      </c>
      <c r="BE110" s="54">
        <v>0.23809523809523808</v>
      </c>
      <c r="BF110" s="54">
        <v>0.13043478260869565</v>
      </c>
      <c r="BG110" s="54">
        <v>0.21875</v>
      </c>
      <c r="BH110" s="54">
        <v>0.51219512195121952</v>
      </c>
      <c r="BI110" s="54">
        <v>0.4375</v>
      </c>
      <c r="BJ110" s="54">
        <v>0.41</v>
      </c>
      <c r="BK110" s="54">
        <v>0.14285714285714285</v>
      </c>
      <c r="BL110" s="54">
        <v>0.46052631578947367</v>
      </c>
      <c r="BM110" s="54">
        <v>0.43902439024390244</v>
      </c>
      <c r="BN110" s="54">
        <v>0.22222222222222221</v>
      </c>
      <c r="BO110" s="54">
        <v>0.41025641025641024</v>
      </c>
      <c r="BP110" s="54">
        <v>0.33333333333333331</v>
      </c>
      <c r="BQ110" s="54">
        <v>0.41666666666666669</v>
      </c>
      <c r="BR110" s="54">
        <v>0.25</v>
      </c>
      <c r="BS110" s="54">
        <v>0.27272727272727271</v>
      </c>
      <c r="BT110" s="54">
        <v>0.37662337662337664</v>
      </c>
      <c r="BU110" s="54">
        <v>0.51388888888888884</v>
      </c>
      <c r="BV110" s="54">
        <v>0.43478260869565216</v>
      </c>
      <c r="BW110" s="54">
        <v>0.47222222222222221</v>
      </c>
      <c r="BX110" s="54">
        <v>0.47222222222222221</v>
      </c>
      <c r="BY110" s="54">
        <v>0.36363636363636365</v>
      </c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4"/>
      <c r="CP110" s="54"/>
      <c r="CQ110" s="54"/>
      <c r="CR110" s="54"/>
      <c r="CS110" s="46"/>
      <c r="CT110" s="46"/>
      <c r="CU110" s="46"/>
      <c r="CV110" s="46"/>
      <c r="CW110" s="46"/>
      <c r="CX110" s="46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</row>
    <row r="111" spans="18:166" x14ac:dyDescent="0.25">
      <c r="R111" s="30"/>
      <c r="S111" s="45"/>
      <c r="T111" s="45"/>
      <c r="U111" s="46" t="s">
        <v>61</v>
      </c>
      <c r="V111" s="53"/>
      <c r="W111" s="53"/>
      <c r="X111" s="53"/>
      <c r="Y111" s="53"/>
      <c r="Z111" s="53"/>
      <c r="AA111" s="53">
        <v>0</v>
      </c>
      <c r="AB111" s="53">
        <v>0</v>
      </c>
      <c r="AC111" s="53">
        <v>0</v>
      </c>
      <c r="AD111" s="53">
        <v>0</v>
      </c>
      <c r="AE111" s="53">
        <v>0</v>
      </c>
      <c r="AF111" s="53">
        <v>0</v>
      </c>
      <c r="AG111" s="54">
        <v>0</v>
      </c>
      <c r="AH111" s="54">
        <v>0.27</v>
      </c>
      <c r="AI111" s="54">
        <v>0.21</v>
      </c>
      <c r="AJ111" s="53">
        <v>0.23604060913705585</v>
      </c>
      <c r="AK111" s="54">
        <v>0.22519083969465647</v>
      </c>
      <c r="AL111" s="54">
        <v>0.24489795918367346</v>
      </c>
      <c r="AM111" s="54">
        <v>0.27515723270440251</v>
      </c>
      <c r="AN111" s="54">
        <v>0.1853997682502897</v>
      </c>
      <c r="AO111" s="54">
        <v>0.18362573099415205</v>
      </c>
      <c r="AP111" s="54">
        <v>0.30779220779220778</v>
      </c>
      <c r="AQ111" s="54">
        <v>0.51017811704834604</v>
      </c>
      <c r="AR111" s="54">
        <v>0.49017038007863695</v>
      </c>
      <c r="AS111" s="54">
        <v>0.50436953807740326</v>
      </c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>
        <v>0</v>
      </c>
      <c r="BG111" s="54">
        <v>0</v>
      </c>
      <c r="BH111" s="54">
        <v>0.51219512195121952</v>
      </c>
      <c r="BI111" s="54"/>
      <c r="BJ111" s="54">
        <v>1</v>
      </c>
      <c r="BK111" s="54"/>
      <c r="BL111" s="54"/>
      <c r="BM111" s="54">
        <v>0</v>
      </c>
      <c r="BN111" s="54"/>
      <c r="BO111" s="54">
        <v>0</v>
      </c>
      <c r="BP111" s="54"/>
      <c r="BQ111" s="54"/>
      <c r="BR111" s="54"/>
      <c r="BS111" s="54"/>
      <c r="BT111" s="54"/>
      <c r="BU111" s="54"/>
      <c r="BV111" s="54"/>
      <c r="BW111" s="54">
        <v>0.5</v>
      </c>
      <c r="BX111" s="54"/>
      <c r="BY111" s="54">
        <v>1</v>
      </c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46"/>
      <c r="CT111" s="46"/>
      <c r="CU111" s="46"/>
      <c r="CV111" s="46"/>
      <c r="CW111" s="46"/>
      <c r="CX111" s="46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</row>
    <row r="112" spans="18:166" x14ac:dyDescent="0.25">
      <c r="R112" s="30"/>
      <c r="S112" s="45"/>
      <c r="T112" s="45"/>
      <c r="U112" s="46" t="s">
        <v>38</v>
      </c>
      <c r="V112" s="53"/>
      <c r="W112" s="53"/>
      <c r="X112" s="53"/>
      <c r="Y112" s="53"/>
      <c r="Z112" s="53"/>
      <c r="AA112" s="53">
        <v>0</v>
      </c>
      <c r="AB112" s="53">
        <v>0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4">
        <v>0</v>
      </c>
      <c r="AI112" s="53">
        <v>1</v>
      </c>
      <c r="AJ112" s="59">
        <v>0</v>
      </c>
      <c r="AK112" s="54">
        <v>0</v>
      </c>
      <c r="AL112" s="54">
        <v>1</v>
      </c>
      <c r="AM112" s="54">
        <v>0.35</v>
      </c>
      <c r="AN112" s="54">
        <v>0.7142857142857143</v>
      </c>
      <c r="AO112" s="54">
        <v>0.7142857142857143</v>
      </c>
      <c r="AP112" s="54">
        <v>0.4</v>
      </c>
      <c r="AQ112" s="54">
        <v>0.7142857142857143</v>
      </c>
      <c r="AR112" s="54">
        <v>0.5714285714285714</v>
      </c>
      <c r="AS112" s="54">
        <v>0.83333333333333337</v>
      </c>
      <c r="AT112" s="54">
        <v>0.875</v>
      </c>
      <c r="AU112" s="54">
        <v>0.5</v>
      </c>
      <c r="AV112" s="54">
        <v>1</v>
      </c>
      <c r="AW112" s="54">
        <v>0.8</v>
      </c>
      <c r="AX112" s="54">
        <v>0.21428571428571427</v>
      </c>
      <c r="AY112" s="54">
        <v>0.5</v>
      </c>
      <c r="AZ112" s="54">
        <v>0.33333333333333331</v>
      </c>
      <c r="BA112" s="54">
        <v>0.58333333333333337</v>
      </c>
      <c r="BB112" s="54">
        <v>0.54545454545454541</v>
      </c>
      <c r="BC112" s="54">
        <v>0.2857142857142857</v>
      </c>
      <c r="BD112" s="54">
        <v>0.66666666666666663</v>
      </c>
      <c r="BE112" s="54">
        <v>0.2857142857142857</v>
      </c>
      <c r="BF112" s="54">
        <v>0.2857142857142857</v>
      </c>
      <c r="BG112" s="54">
        <v>0.4</v>
      </c>
      <c r="BH112" s="54">
        <v>0.63636363636363635</v>
      </c>
      <c r="BI112" s="54">
        <v>0.33333333333333331</v>
      </c>
      <c r="BJ112" s="54">
        <v>0.33</v>
      </c>
      <c r="BK112" s="54">
        <v>0</v>
      </c>
      <c r="BL112" s="54">
        <v>0.7142857142857143</v>
      </c>
      <c r="BM112" s="54">
        <v>0.8</v>
      </c>
      <c r="BN112" s="54">
        <v>0</v>
      </c>
      <c r="BO112" s="54">
        <v>0.125</v>
      </c>
      <c r="BP112" s="54">
        <v>0.5</v>
      </c>
      <c r="BQ112" s="54">
        <v>0.66666666666666663</v>
      </c>
      <c r="BR112" s="54"/>
      <c r="BS112" s="54">
        <v>0</v>
      </c>
      <c r="BT112" s="54">
        <v>0.66666666666666663</v>
      </c>
      <c r="BU112" s="54">
        <v>1</v>
      </c>
      <c r="BV112" s="54">
        <v>0</v>
      </c>
      <c r="BW112" s="54">
        <v>0</v>
      </c>
      <c r="BX112" s="54">
        <v>1</v>
      </c>
      <c r="BY112" s="54">
        <v>0.66666666666666663</v>
      </c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46"/>
      <c r="CT112" s="46"/>
      <c r="CU112" s="46"/>
      <c r="CV112" s="46"/>
      <c r="CW112" s="46"/>
      <c r="CX112" s="46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</row>
    <row r="113" spans="18:166" x14ac:dyDescent="0.25">
      <c r="R113" s="30"/>
      <c r="S113" s="45"/>
      <c r="T113" s="45"/>
      <c r="U113" s="46" t="s">
        <v>3</v>
      </c>
      <c r="V113" s="53"/>
      <c r="W113" s="53"/>
      <c r="X113" s="53"/>
      <c r="Y113" s="53"/>
      <c r="Z113" s="53"/>
      <c r="AA113" s="53">
        <v>0.64</v>
      </c>
      <c r="AB113" s="53">
        <v>0.33</v>
      </c>
      <c r="AC113" s="53">
        <v>0.43</v>
      </c>
      <c r="AD113" s="53">
        <v>0.56999999999999995</v>
      </c>
      <c r="AE113" s="53">
        <v>0.63</v>
      </c>
      <c r="AF113" s="53">
        <v>0.83</v>
      </c>
      <c r="AG113" s="53">
        <v>0</v>
      </c>
      <c r="AH113" s="54">
        <v>1</v>
      </c>
      <c r="AI113" s="53">
        <v>0</v>
      </c>
      <c r="AJ113" s="59">
        <v>0</v>
      </c>
      <c r="AK113" s="54">
        <v>0</v>
      </c>
      <c r="AL113" s="54">
        <v>0</v>
      </c>
      <c r="AM113" s="54">
        <v>0</v>
      </c>
      <c r="AN113" s="54">
        <v>0</v>
      </c>
      <c r="AO113" s="54">
        <v>0</v>
      </c>
      <c r="AP113" s="54">
        <v>0</v>
      </c>
      <c r="AQ113" s="54"/>
      <c r="AR113" s="54"/>
      <c r="AS113" s="54"/>
      <c r="AT113" s="54">
        <v>0.75</v>
      </c>
      <c r="AU113" s="54"/>
      <c r="AV113" s="54"/>
      <c r="AW113" s="54"/>
      <c r="AX113" s="54"/>
      <c r="AY113" s="54">
        <v>0</v>
      </c>
      <c r="AZ113" s="54"/>
      <c r="BA113" s="54">
        <v>0.33333333333333331</v>
      </c>
      <c r="BB113" s="54">
        <v>0.14285714285714285</v>
      </c>
      <c r="BC113" s="54">
        <v>0.1111111111111111</v>
      </c>
      <c r="BD113" s="54">
        <v>0.33333333333333331</v>
      </c>
      <c r="BE113" s="54">
        <v>0</v>
      </c>
      <c r="BF113" s="54">
        <v>0</v>
      </c>
      <c r="BG113" s="54">
        <v>0</v>
      </c>
      <c r="BH113" s="54">
        <v>1</v>
      </c>
      <c r="BI113" s="54">
        <v>0</v>
      </c>
      <c r="BJ113" s="54">
        <v>0</v>
      </c>
      <c r="BK113" s="54">
        <v>0</v>
      </c>
      <c r="BL113" s="54">
        <v>0.4</v>
      </c>
      <c r="BM113" s="54">
        <v>0.16666666666666666</v>
      </c>
      <c r="BN113" s="54">
        <v>0</v>
      </c>
      <c r="BO113" s="54">
        <v>0</v>
      </c>
      <c r="BP113" s="54">
        <v>0.33333333333333331</v>
      </c>
      <c r="BQ113" s="54">
        <v>0.2</v>
      </c>
      <c r="BR113" s="54">
        <v>1</v>
      </c>
      <c r="BS113" s="54">
        <v>0</v>
      </c>
      <c r="BT113" s="54">
        <v>0.3</v>
      </c>
      <c r="BU113" s="54">
        <v>0.54545454545454541</v>
      </c>
      <c r="BV113" s="54">
        <v>0.33333333333333331</v>
      </c>
      <c r="BW113" s="54">
        <v>0.25</v>
      </c>
      <c r="BX113" s="54">
        <v>0.2</v>
      </c>
      <c r="BY113" s="54">
        <v>0.33333333333333331</v>
      </c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46"/>
      <c r="CT113" s="46"/>
      <c r="CU113" s="46"/>
      <c r="CV113" s="46"/>
      <c r="CW113" s="46"/>
      <c r="CX113" s="46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</row>
    <row r="114" spans="18:166" x14ac:dyDescent="0.25">
      <c r="R114" s="30"/>
      <c r="S114" s="45"/>
      <c r="T114" s="45"/>
      <c r="U114" s="46" t="s">
        <v>2</v>
      </c>
      <c r="V114" s="53"/>
      <c r="W114" s="53"/>
      <c r="X114" s="53"/>
      <c r="Y114" s="53"/>
      <c r="Z114" s="53"/>
      <c r="AA114" s="53">
        <v>0.32</v>
      </c>
      <c r="AB114" s="53">
        <v>0.32</v>
      </c>
      <c r="AC114" s="53">
        <v>0.45</v>
      </c>
      <c r="AD114" s="53">
        <v>0.38</v>
      </c>
      <c r="AE114" s="53">
        <v>0.38</v>
      </c>
      <c r="AF114" s="53">
        <v>0.42</v>
      </c>
      <c r="AG114" s="53">
        <v>0</v>
      </c>
      <c r="AH114" s="54">
        <v>0.33333333333333331</v>
      </c>
      <c r="AI114" s="53">
        <v>0</v>
      </c>
      <c r="AJ114" s="59">
        <v>0</v>
      </c>
      <c r="AK114" s="54">
        <v>0</v>
      </c>
      <c r="AL114" s="54">
        <v>0</v>
      </c>
      <c r="AM114" s="54">
        <v>0</v>
      </c>
      <c r="AN114" s="54">
        <v>0.5</v>
      </c>
      <c r="AO114" s="54">
        <v>0.5</v>
      </c>
      <c r="AP114" s="54">
        <v>0</v>
      </c>
      <c r="AQ114" s="54">
        <v>1</v>
      </c>
      <c r="AR114" s="54">
        <v>0.33333333333333331</v>
      </c>
      <c r="AS114" s="54">
        <v>1</v>
      </c>
      <c r="AT114" s="54">
        <v>0.5</v>
      </c>
      <c r="AU114" s="54"/>
      <c r="AV114" s="54">
        <v>0.5</v>
      </c>
      <c r="AW114" s="54">
        <v>1</v>
      </c>
      <c r="AX114" s="54">
        <v>1</v>
      </c>
      <c r="AY114" s="54">
        <v>0</v>
      </c>
      <c r="AZ114" s="54">
        <v>1</v>
      </c>
      <c r="BA114" s="54">
        <v>0.41176470588235292</v>
      </c>
      <c r="BB114" s="54">
        <v>0.36363636363636365</v>
      </c>
      <c r="BC114" s="54">
        <v>0.4</v>
      </c>
      <c r="BD114" s="54">
        <v>0.63636363636363635</v>
      </c>
      <c r="BE114" s="54">
        <v>1</v>
      </c>
      <c r="BF114" s="54">
        <v>0.33333333333333331</v>
      </c>
      <c r="BG114" s="54">
        <v>1</v>
      </c>
      <c r="BH114" s="54">
        <v>0.5</v>
      </c>
      <c r="BI114" s="54">
        <v>0</v>
      </c>
      <c r="BJ114" s="54">
        <v>0.4</v>
      </c>
      <c r="BK114" s="54">
        <v>1</v>
      </c>
      <c r="BL114" s="54">
        <v>0.4</v>
      </c>
      <c r="BM114" s="54">
        <v>0.5</v>
      </c>
      <c r="BN114" s="54">
        <v>1</v>
      </c>
      <c r="BO114" s="54">
        <v>0.27272727272727271</v>
      </c>
      <c r="BP114" s="54"/>
      <c r="BQ114" s="54">
        <v>1</v>
      </c>
      <c r="BR114" s="54">
        <v>1</v>
      </c>
      <c r="BS114" s="54">
        <v>1</v>
      </c>
      <c r="BT114" s="54">
        <v>0.41176470588235292</v>
      </c>
      <c r="BU114" s="54">
        <v>0.6875</v>
      </c>
      <c r="BV114" s="54">
        <v>0.66666666666666663</v>
      </c>
      <c r="BW114" s="54">
        <v>0.5714285714285714</v>
      </c>
      <c r="BX114" s="54">
        <v>0.41176470588235292</v>
      </c>
      <c r="BY114" s="54">
        <v>0.46666666666666667</v>
      </c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46"/>
      <c r="CT114" s="46"/>
      <c r="CU114" s="46"/>
      <c r="CV114" s="46"/>
      <c r="CW114" s="46"/>
      <c r="CX114" s="46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</row>
    <row r="115" spans="18:166" x14ac:dyDescent="0.25">
      <c r="R115" s="30"/>
      <c r="S115" s="45"/>
      <c r="T115" s="45"/>
      <c r="U115" s="46" t="s">
        <v>0</v>
      </c>
      <c r="V115" s="53"/>
      <c r="W115" s="53"/>
      <c r="X115" s="53"/>
      <c r="Y115" s="53"/>
      <c r="Z115" s="53"/>
      <c r="AA115" s="53">
        <v>0.42</v>
      </c>
      <c r="AB115" s="53">
        <v>0.41</v>
      </c>
      <c r="AC115" s="53">
        <v>0.49</v>
      </c>
      <c r="AD115" s="53">
        <v>0.59</v>
      </c>
      <c r="AE115" s="53">
        <v>0.67</v>
      </c>
      <c r="AF115" s="53">
        <v>0.47</v>
      </c>
      <c r="AG115" s="53">
        <v>0</v>
      </c>
      <c r="AH115" s="53">
        <v>0.67</v>
      </c>
      <c r="AI115" s="53">
        <v>0</v>
      </c>
      <c r="AJ115" s="59">
        <v>1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1</v>
      </c>
      <c r="AQ115" s="54">
        <v>0.5</v>
      </c>
      <c r="AR115" s="54"/>
      <c r="AS115" s="54">
        <v>1</v>
      </c>
      <c r="AT115" s="54">
        <v>0.6</v>
      </c>
      <c r="AU115" s="54">
        <v>1</v>
      </c>
      <c r="AV115" s="54">
        <v>1</v>
      </c>
      <c r="AW115" s="54">
        <v>1</v>
      </c>
      <c r="AX115" s="54">
        <v>0.4</v>
      </c>
      <c r="AY115" s="54">
        <v>0.25</v>
      </c>
      <c r="AZ115" s="54">
        <v>0.27272727272727271</v>
      </c>
      <c r="BA115" s="54">
        <v>0.5</v>
      </c>
      <c r="BB115" s="54">
        <v>0.48780487804878048</v>
      </c>
      <c r="BC115" s="54">
        <v>0.39622641509433965</v>
      </c>
      <c r="BD115" s="54">
        <v>0.54098360655737709</v>
      </c>
      <c r="BE115" s="54">
        <v>0.59375</v>
      </c>
      <c r="BF115" s="54">
        <v>0.5</v>
      </c>
      <c r="BG115" s="54">
        <v>0.4642857142857143</v>
      </c>
      <c r="BH115" s="54">
        <v>0.43243243243243246</v>
      </c>
      <c r="BI115" s="54">
        <v>0.53333333333333333</v>
      </c>
      <c r="BJ115" s="54">
        <v>0.45</v>
      </c>
      <c r="BK115" s="54">
        <v>0.45</v>
      </c>
      <c r="BL115" s="54">
        <v>0.60377358490566035</v>
      </c>
      <c r="BM115" s="54">
        <v>0.53846153846153844</v>
      </c>
      <c r="BN115" s="54">
        <v>0.41176470588235292</v>
      </c>
      <c r="BO115" s="54">
        <v>0.51282051282051277</v>
      </c>
      <c r="BP115" s="54">
        <v>0.42857142857142855</v>
      </c>
      <c r="BQ115" s="54">
        <v>0.6</v>
      </c>
      <c r="BR115" s="54">
        <v>0.5</v>
      </c>
      <c r="BS115" s="54">
        <v>0.4</v>
      </c>
      <c r="BT115" s="54">
        <v>0.6029411764705882</v>
      </c>
      <c r="BU115" s="54">
        <v>0.546875</v>
      </c>
      <c r="BV115" s="54">
        <v>0.60784313725490191</v>
      </c>
      <c r="BW115" s="54">
        <v>0.76190476190476186</v>
      </c>
      <c r="BX115" s="54">
        <v>0.52830188679245282</v>
      </c>
      <c r="BY115" s="54">
        <v>0.52631578947368418</v>
      </c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46"/>
      <c r="CT115" s="46"/>
      <c r="CU115" s="46"/>
      <c r="CV115" s="46"/>
      <c r="CW115" s="46"/>
      <c r="CX115" s="46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</row>
    <row r="116" spans="18:166" x14ac:dyDescent="0.25">
      <c r="R116" s="30"/>
      <c r="S116" s="45"/>
      <c r="T116" s="45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54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54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46"/>
      <c r="CT116" s="46"/>
      <c r="CU116" s="46"/>
      <c r="CV116" s="46"/>
      <c r="CW116" s="46"/>
      <c r="CX116" s="46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</row>
    <row r="117" spans="18:166" x14ac:dyDescent="0.25">
      <c r="R117" s="30"/>
      <c r="S117" s="45"/>
      <c r="T117" s="45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54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54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46"/>
      <c r="CT117" s="46"/>
      <c r="CU117" s="46"/>
      <c r="CV117" s="46"/>
      <c r="CW117" s="46"/>
      <c r="CX117" s="46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</row>
    <row r="118" spans="18:166" x14ac:dyDescent="0.25">
      <c r="R118" s="30"/>
      <c r="S118" s="45"/>
      <c r="T118" s="45"/>
      <c r="U118" s="46" t="s">
        <v>17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54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54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46"/>
      <c r="CT118" s="46"/>
      <c r="CU118" s="46"/>
      <c r="CV118" s="46"/>
      <c r="CW118" s="46"/>
      <c r="CX118" s="46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</row>
    <row r="119" spans="18:166" x14ac:dyDescent="0.25">
      <c r="R119" s="30"/>
      <c r="S119" s="45"/>
      <c r="T119" s="45"/>
      <c r="U119" s="46"/>
      <c r="V119" s="51">
        <v>43101</v>
      </c>
      <c r="W119" s="51">
        <v>43132</v>
      </c>
      <c r="X119" s="51">
        <v>43160</v>
      </c>
      <c r="Y119" s="51">
        <v>43191</v>
      </c>
      <c r="Z119" s="51">
        <v>43221</v>
      </c>
      <c r="AA119" s="51">
        <v>43252</v>
      </c>
      <c r="AB119" s="51">
        <v>43282</v>
      </c>
      <c r="AC119" s="51">
        <v>43313</v>
      </c>
      <c r="AD119" s="51">
        <v>43344</v>
      </c>
      <c r="AE119" s="51">
        <v>43374</v>
      </c>
      <c r="AF119" s="51">
        <v>43405</v>
      </c>
      <c r="AG119" s="51">
        <v>43435</v>
      </c>
      <c r="AH119" s="51">
        <v>43466</v>
      </c>
      <c r="AI119" s="51">
        <v>43497</v>
      </c>
      <c r="AJ119" s="51">
        <v>43525</v>
      </c>
      <c r="AK119" s="51">
        <v>43556</v>
      </c>
      <c r="AL119" s="51">
        <v>43586</v>
      </c>
      <c r="AM119" s="51">
        <v>43617</v>
      </c>
      <c r="AN119" s="51">
        <v>43647</v>
      </c>
      <c r="AO119" s="51">
        <v>43678</v>
      </c>
      <c r="AP119" s="51">
        <v>43709</v>
      </c>
      <c r="AQ119" s="51">
        <v>43739</v>
      </c>
      <c r="AR119" s="51">
        <v>43770</v>
      </c>
      <c r="AS119" s="51">
        <v>43800</v>
      </c>
      <c r="AT119" s="51">
        <v>43831</v>
      </c>
      <c r="AU119" s="51">
        <v>43862</v>
      </c>
      <c r="AV119" s="51">
        <v>43891</v>
      </c>
      <c r="AW119" s="51">
        <v>43922</v>
      </c>
      <c r="AX119" s="51">
        <v>43952</v>
      </c>
      <c r="AY119" s="51">
        <v>43983</v>
      </c>
      <c r="AZ119" s="51">
        <v>44013</v>
      </c>
      <c r="BA119" s="51">
        <v>44227</v>
      </c>
      <c r="BB119" s="51">
        <v>44228</v>
      </c>
      <c r="BC119" s="51">
        <v>44256</v>
      </c>
      <c r="BD119" s="51">
        <v>44287</v>
      </c>
      <c r="BE119" s="51">
        <v>44317</v>
      </c>
      <c r="BF119" s="51">
        <v>44348</v>
      </c>
      <c r="BG119" s="51">
        <v>44378</v>
      </c>
      <c r="BH119" s="51">
        <v>44409</v>
      </c>
      <c r="BI119" s="51">
        <v>44440</v>
      </c>
      <c r="BJ119" s="51">
        <v>44470</v>
      </c>
      <c r="BK119" s="51">
        <v>44501</v>
      </c>
      <c r="BL119" s="51">
        <v>44531</v>
      </c>
      <c r="BM119" s="51">
        <v>44562</v>
      </c>
      <c r="BN119" s="51">
        <v>44593</v>
      </c>
      <c r="BO119" s="51">
        <v>44621</v>
      </c>
      <c r="BP119" s="51">
        <v>44652</v>
      </c>
      <c r="BQ119" s="51">
        <v>44682</v>
      </c>
      <c r="BR119" s="51">
        <v>44713</v>
      </c>
      <c r="BS119" s="51">
        <v>44743</v>
      </c>
      <c r="BT119" s="51">
        <v>44774</v>
      </c>
      <c r="BU119" s="51">
        <v>44805</v>
      </c>
      <c r="BV119" s="51">
        <v>44835</v>
      </c>
      <c r="BW119" s="51">
        <v>44866</v>
      </c>
      <c r="BX119" s="51">
        <v>44896</v>
      </c>
      <c r="BY119" s="51">
        <v>44927</v>
      </c>
      <c r="BZ119" s="51">
        <v>44958</v>
      </c>
      <c r="CA119" s="51">
        <v>44986</v>
      </c>
      <c r="CB119" s="51">
        <v>45017</v>
      </c>
      <c r="CC119" s="51">
        <v>45047</v>
      </c>
      <c r="CD119" s="51">
        <v>45078</v>
      </c>
      <c r="CE119" s="51">
        <v>45108</v>
      </c>
      <c r="CF119" s="51">
        <v>45139</v>
      </c>
      <c r="CG119" s="51">
        <v>45170</v>
      </c>
      <c r="CH119" s="51">
        <v>45200</v>
      </c>
      <c r="CI119" s="51">
        <v>45231</v>
      </c>
      <c r="CJ119" s="51">
        <v>45261</v>
      </c>
      <c r="CK119" s="54"/>
      <c r="CL119" s="54"/>
      <c r="CM119" s="54"/>
      <c r="CN119" s="54"/>
      <c r="CO119" s="54"/>
      <c r="CP119" s="54"/>
      <c r="CQ119" s="54"/>
      <c r="CR119" s="54"/>
      <c r="CS119" s="46"/>
      <c r="CT119" s="46"/>
      <c r="CU119" s="46"/>
      <c r="CV119" s="46"/>
      <c r="CW119" s="46"/>
      <c r="CX119" s="46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</row>
    <row r="120" spans="18:166" x14ac:dyDescent="0.25">
      <c r="R120" s="30"/>
      <c r="S120" s="45"/>
      <c r="T120" s="45"/>
      <c r="U120" s="46" t="s">
        <v>12</v>
      </c>
      <c r="V120" s="53"/>
      <c r="W120" s="53"/>
      <c r="X120" s="53"/>
      <c r="Y120" s="53"/>
      <c r="Z120" s="53"/>
      <c r="AA120" s="53">
        <v>1</v>
      </c>
      <c r="AB120" s="53">
        <v>1</v>
      </c>
      <c r="AC120" s="53">
        <v>1</v>
      </c>
      <c r="AD120" s="53">
        <v>1</v>
      </c>
      <c r="AE120" s="53">
        <v>1</v>
      </c>
      <c r="AF120" s="53">
        <v>1</v>
      </c>
      <c r="AG120" s="53">
        <v>1</v>
      </c>
      <c r="AH120" s="53">
        <v>1</v>
      </c>
      <c r="AI120" s="53">
        <v>1</v>
      </c>
      <c r="AJ120" s="53">
        <v>1</v>
      </c>
      <c r="AK120" s="54">
        <v>1</v>
      </c>
      <c r="AL120" s="54">
        <v>1</v>
      </c>
      <c r="AM120" s="54">
        <v>1</v>
      </c>
      <c r="AN120" s="54">
        <v>1</v>
      </c>
      <c r="AO120" s="54">
        <v>1</v>
      </c>
      <c r="AP120" s="54">
        <v>1</v>
      </c>
      <c r="AQ120" s="54">
        <v>1</v>
      </c>
      <c r="AR120" s="54">
        <v>1</v>
      </c>
      <c r="AS120" s="54">
        <v>1</v>
      </c>
      <c r="AT120" s="54">
        <v>1</v>
      </c>
      <c r="AU120" s="54">
        <v>1</v>
      </c>
      <c r="AV120" s="54">
        <v>1</v>
      </c>
      <c r="AW120" s="54">
        <v>1</v>
      </c>
      <c r="AX120" s="54">
        <v>1</v>
      </c>
      <c r="AY120" s="54">
        <v>1</v>
      </c>
      <c r="AZ120" s="54">
        <v>1</v>
      </c>
      <c r="BA120" s="54">
        <v>1</v>
      </c>
      <c r="BB120" s="54">
        <v>1</v>
      </c>
      <c r="BC120" s="54">
        <v>1</v>
      </c>
      <c r="BD120" s="54">
        <v>1</v>
      </c>
      <c r="BE120" s="54">
        <v>1</v>
      </c>
      <c r="BF120" s="54"/>
      <c r="BG120" s="54">
        <v>1</v>
      </c>
      <c r="BH120" s="54"/>
      <c r="BI120" s="54"/>
      <c r="BJ120" s="54"/>
      <c r="BK120" s="54">
        <v>1</v>
      </c>
      <c r="BL120" s="54">
        <v>1</v>
      </c>
      <c r="BM120" s="54"/>
      <c r="BN120" s="54"/>
      <c r="BO120" s="54"/>
      <c r="BP120" s="54">
        <v>1</v>
      </c>
      <c r="BQ120" s="54">
        <v>1</v>
      </c>
      <c r="BR120" s="54">
        <v>1</v>
      </c>
      <c r="BS120" s="54">
        <v>1</v>
      </c>
      <c r="BT120" s="54">
        <v>1</v>
      </c>
      <c r="BU120" s="54"/>
      <c r="BV120" s="54"/>
      <c r="BW120" s="54"/>
      <c r="BX120" s="54">
        <v>1</v>
      </c>
      <c r="BY120" s="54">
        <v>1</v>
      </c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46"/>
      <c r="CT120" s="46"/>
      <c r="CU120" s="46"/>
      <c r="CV120" s="46"/>
      <c r="CW120" s="46"/>
      <c r="CX120" s="46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</row>
    <row r="121" spans="18:166" x14ac:dyDescent="0.25">
      <c r="R121" s="30"/>
      <c r="S121" s="45"/>
      <c r="T121" s="45"/>
      <c r="U121" s="46" t="s">
        <v>9</v>
      </c>
      <c r="V121" s="53"/>
      <c r="W121" s="53"/>
      <c r="X121" s="53"/>
      <c r="Y121" s="53"/>
      <c r="Z121" s="53"/>
      <c r="AA121" s="53">
        <v>0</v>
      </c>
      <c r="AB121" s="53">
        <v>0</v>
      </c>
      <c r="AC121" s="53">
        <v>0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3">
        <v>1</v>
      </c>
      <c r="AK121" s="54">
        <v>1</v>
      </c>
      <c r="AL121" s="54">
        <v>0</v>
      </c>
      <c r="AM121" s="54">
        <v>0</v>
      </c>
      <c r="AN121" s="54">
        <v>1</v>
      </c>
      <c r="AO121" s="53">
        <v>0</v>
      </c>
      <c r="AP121" s="54">
        <v>1</v>
      </c>
      <c r="AQ121" s="54"/>
      <c r="AR121" s="54"/>
      <c r="AS121" s="54">
        <v>1</v>
      </c>
      <c r="AT121" s="54">
        <v>1</v>
      </c>
      <c r="AU121" s="54">
        <v>1</v>
      </c>
      <c r="AV121" s="54">
        <v>1</v>
      </c>
      <c r="AW121" s="54"/>
      <c r="AX121" s="54">
        <v>1</v>
      </c>
      <c r="AY121" s="54"/>
      <c r="AZ121" s="54">
        <v>1</v>
      </c>
      <c r="BA121" s="54">
        <v>1</v>
      </c>
      <c r="BB121" s="54"/>
      <c r="BC121" s="54">
        <v>1</v>
      </c>
      <c r="BD121" s="54">
        <v>1</v>
      </c>
      <c r="BE121" s="54">
        <v>1</v>
      </c>
      <c r="BF121" s="54"/>
      <c r="BG121" s="54">
        <v>1</v>
      </c>
      <c r="BH121" s="54">
        <v>1</v>
      </c>
      <c r="BI121" s="54">
        <v>1</v>
      </c>
      <c r="BJ121" s="54">
        <v>1</v>
      </c>
      <c r="BK121" s="54">
        <v>1</v>
      </c>
      <c r="BL121" s="54">
        <v>1</v>
      </c>
      <c r="BM121" s="54">
        <v>1</v>
      </c>
      <c r="BN121" s="54">
        <v>1</v>
      </c>
      <c r="BO121" s="54"/>
      <c r="BP121" s="54"/>
      <c r="BQ121" s="54">
        <v>1</v>
      </c>
      <c r="BR121" s="54">
        <v>1</v>
      </c>
      <c r="BS121" s="54">
        <v>1</v>
      </c>
      <c r="BT121" s="54">
        <v>1</v>
      </c>
      <c r="BU121" s="54">
        <v>1</v>
      </c>
      <c r="BV121" s="54"/>
      <c r="BW121" s="54">
        <v>1</v>
      </c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</row>
    <row r="122" spans="18:166" x14ac:dyDescent="0.25">
      <c r="R122" s="30"/>
      <c r="S122" s="45"/>
      <c r="T122" s="45"/>
      <c r="U122" s="46" t="s">
        <v>11</v>
      </c>
      <c r="V122" s="53"/>
      <c r="W122" s="53"/>
      <c r="X122" s="53"/>
      <c r="Y122" s="53"/>
      <c r="Z122" s="53"/>
      <c r="AA122" s="53">
        <v>0</v>
      </c>
      <c r="AB122" s="53">
        <v>0</v>
      </c>
      <c r="AC122" s="53">
        <v>0.5</v>
      </c>
      <c r="AD122" s="53">
        <v>0</v>
      </c>
      <c r="AE122" s="53">
        <v>1</v>
      </c>
      <c r="AF122" s="53">
        <v>0</v>
      </c>
      <c r="AG122" s="53">
        <v>0</v>
      </c>
      <c r="AH122" s="53">
        <v>0</v>
      </c>
      <c r="AI122" s="53">
        <v>0</v>
      </c>
      <c r="AJ122" s="53">
        <v>1</v>
      </c>
      <c r="AK122" s="54">
        <v>1</v>
      </c>
      <c r="AL122" s="54">
        <v>1</v>
      </c>
      <c r="AM122" s="54">
        <v>0</v>
      </c>
      <c r="AN122" s="54">
        <v>0</v>
      </c>
      <c r="AO122" s="54">
        <v>0</v>
      </c>
      <c r="AP122" s="54">
        <v>1</v>
      </c>
      <c r="AQ122" s="54">
        <v>1</v>
      </c>
      <c r="AR122" s="54">
        <v>1</v>
      </c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>
        <v>1</v>
      </c>
      <c r="BV122" s="54">
        <v>1</v>
      </c>
      <c r="BW122" s="54">
        <v>1</v>
      </c>
      <c r="BX122" s="54">
        <v>0.5</v>
      </c>
      <c r="BY122" s="54">
        <v>0</v>
      </c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</row>
    <row r="123" spans="18:166" x14ac:dyDescent="0.25">
      <c r="R123" s="30"/>
      <c r="S123" s="45"/>
      <c r="T123" s="45"/>
      <c r="U123" s="46" t="s">
        <v>10</v>
      </c>
      <c r="V123" s="53"/>
      <c r="W123" s="53"/>
      <c r="X123" s="53"/>
      <c r="Y123" s="53"/>
      <c r="Z123" s="53"/>
      <c r="AA123" s="53">
        <v>0</v>
      </c>
      <c r="AB123" s="53">
        <v>0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4">
        <v>0</v>
      </c>
      <c r="AL123" s="54">
        <v>0</v>
      </c>
      <c r="AM123" s="54">
        <v>0</v>
      </c>
      <c r="AN123" s="54">
        <v>0</v>
      </c>
      <c r="AO123" s="54">
        <v>0</v>
      </c>
      <c r="AP123" s="54">
        <v>0</v>
      </c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</row>
    <row r="124" spans="18:166" x14ac:dyDescent="0.25">
      <c r="R124" s="30"/>
      <c r="S124" s="45"/>
      <c r="T124" s="45"/>
      <c r="U124" s="46" t="s">
        <v>8</v>
      </c>
      <c r="V124" s="53"/>
      <c r="W124" s="53"/>
      <c r="X124" s="53"/>
      <c r="Y124" s="53"/>
      <c r="Z124" s="53"/>
      <c r="AA124" s="53">
        <v>0</v>
      </c>
      <c r="AB124" s="53">
        <v>1</v>
      </c>
      <c r="AC124" s="53">
        <v>0</v>
      </c>
      <c r="AD124" s="53">
        <v>0</v>
      </c>
      <c r="AE124" s="53">
        <v>0</v>
      </c>
      <c r="AF124" s="53">
        <v>0</v>
      </c>
      <c r="AG124" s="53">
        <v>1</v>
      </c>
      <c r="AH124" s="53">
        <v>1</v>
      </c>
      <c r="AI124" s="53">
        <v>1</v>
      </c>
      <c r="AJ124" s="53">
        <v>1</v>
      </c>
      <c r="AK124" s="54">
        <v>1</v>
      </c>
      <c r="AL124" s="54">
        <v>1</v>
      </c>
      <c r="AM124" s="54">
        <v>1</v>
      </c>
      <c r="AN124" s="54">
        <v>1</v>
      </c>
      <c r="AO124" s="54">
        <v>1</v>
      </c>
      <c r="AP124" s="54">
        <v>1</v>
      </c>
      <c r="AQ124" s="54">
        <v>1</v>
      </c>
      <c r="AR124" s="54">
        <v>1</v>
      </c>
      <c r="AS124" s="54">
        <v>1</v>
      </c>
      <c r="AT124" s="54"/>
      <c r="AU124" s="54"/>
      <c r="AV124" s="54">
        <v>1</v>
      </c>
      <c r="AW124" s="54">
        <v>1</v>
      </c>
      <c r="AX124" s="54">
        <v>1</v>
      </c>
      <c r="AY124" s="54">
        <v>1</v>
      </c>
      <c r="AZ124" s="54">
        <v>1</v>
      </c>
      <c r="BA124" s="54"/>
      <c r="BB124" s="54"/>
      <c r="BC124" s="54"/>
      <c r="BD124" s="54"/>
      <c r="BE124" s="54">
        <v>1</v>
      </c>
      <c r="BF124" s="54"/>
      <c r="BG124" s="54"/>
      <c r="BH124" s="54"/>
      <c r="BI124" s="54">
        <v>1</v>
      </c>
      <c r="BJ124" s="54"/>
      <c r="BK124" s="54"/>
      <c r="BL124" s="54"/>
      <c r="BM124" s="54">
        <v>1</v>
      </c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51"/>
      <c r="CP124" s="51"/>
      <c r="CQ124" s="51"/>
      <c r="CR124" s="51"/>
      <c r="CS124" s="46"/>
      <c r="CT124" s="46"/>
      <c r="CU124" s="46"/>
      <c r="CV124" s="46"/>
      <c r="CW124" s="46"/>
      <c r="CX124" s="46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</row>
    <row r="125" spans="18:166" x14ac:dyDescent="0.25">
      <c r="R125" s="30"/>
      <c r="S125" s="45"/>
      <c r="T125" s="45"/>
      <c r="U125" s="46" t="s">
        <v>7</v>
      </c>
      <c r="V125" s="53"/>
      <c r="W125" s="53"/>
      <c r="X125" s="53"/>
      <c r="Y125" s="53"/>
      <c r="Z125" s="53"/>
      <c r="AA125" s="53">
        <v>0</v>
      </c>
      <c r="AB125" s="53">
        <v>0</v>
      </c>
      <c r="AC125" s="53">
        <v>0</v>
      </c>
      <c r="AD125" s="53">
        <v>0</v>
      </c>
      <c r="AE125" s="53">
        <v>0</v>
      </c>
      <c r="AF125" s="53">
        <v>1</v>
      </c>
      <c r="AG125" s="53">
        <v>0</v>
      </c>
      <c r="AH125" s="53">
        <v>0</v>
      </c>
      <c r="AI125" s="53">
        <v>0</v>
      </c>
      <c r="AJ125" s="53">
        <v>1</v>
      </c>
      <c r="AK125" s="54">
        <v>1</v>
      </c>
      <c r="AL125" s="54">
        <v>1</v>
      </c>
      <c r="AM125" s="54">
        <v>0</v>
      </c>
      <c r="AN125" s="54">
        <v>0</v>
      </c>
      <c r="AO125" s="54">
        <v>0</v>
      </c>
      <c r="AP125" s="54">
        <v>1</v>
      </c>
      <c r="AQ125" s="54">
        <v>1</v>
      </c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54"/>
      <c r="CP125" s="54"/>
      <c r="CQ125" s="54"/>
      <c r="CR125" s="54"/>
      <c r="CS125" s="46"/>
      <c r="CT125" s="46"/>
      <c r="CU125" s="46"/>
      <c r="CV125" s="46"/>
      <c r="CW125" s="46"/>
      <c r="CX125" s="46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</row>
    <row r="126" spans="18:166" x14ac:dyDescent="0.25">
      <c r="R126" s="30"/>
      <c r="S126" s="45"/>
      <c r="T126" s="45"/>
      <c r="U126" s="46" t="s">
        <v>6</v>
      </c>
      <c r="V126" s="53"/>
      <c r="W126" s="53"/>
      <c r="X126" s="53"/>
      <c r="Y126" s="53"/>
      <c r="Z126" s="53"/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0</v>
      </c>
      <c r="AH126" s="53">
        <v>0</v>
      </c>
      <c r="AI126" s="53">
        <v>0</v>
      </c>
      <c r="AJ126" s="53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0</v>
      </c>
      <c r="AP126" s="54">
        <v>0</v>
      </c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54"/>
      <c r="CP126" s="54"/>
      <c r="CQ126" s="54"/>
      <c r="CR126" s="54"/>
      <c r="CS126" s="46"/>
      <c r="CT126" s="46"/>
      <c r="CU126" s="46"/>
      <c r="CV126" s="46"/>
      <c r="CW126" s="46"/>
      <c r="CX126" s="46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</row>
    <row r="127" spans="18:166" x14ac:dyDescent="0.25">
      <c r="R127" s="30"/>
      <c r="S127" s="45"/>
      <c r="T127" s="45"/>
      <c r="U127" s="46" t="s">
        <v>5</v>
      </c>
      <c r="V127" s="53"/>
      <c r="W127" s="53"/>
      <c r="X127" s="53"/>
      <c r="Y127" s="53"/>
      <c r="Z127" s="53"/>
      <c r="AA127" s="53">
        <v>1</v>
      </c>
      <c r="AB127" s="53">
        <v>1</v>
      </c>
      <c r="AC127" s="53">
        <v>1</v>
      </c>
      <c r="AD127" s="53">
        <v>0.26</v>
      </c>
      <c r="AE127" s="53">
        <v>1</v>
      </c>
      <c r="AF127" s="53">
        <v>1</v>
      </c>
      <c r="AG127" s="53">
        <v>1</v>
      </c>
      <c r="AH127" s="53">
        <v>1</v>
      </c>
      <c r="AI127" s="53">
        <v>1</v>
      </c>
      <c r="AJ127" s="53">
        <v>1</v>
      </c>
      <c r="AK127" s="54">
        <v>1</v>
      </c>
      <c r="AL127" s="54">
        <v>1</v>
      </c>
      <c r="AM127" s="54">
        <v>1</v>
      </c>
      <c r="AN127" s="54">
        <v>1</v>
      </c>
      <c r="AO127" s="54">
        <v>1</v>
      </c>
      <c r="AP127" s="54">
        <v>1</v>
      </c>
      <c r="AQ127" s="54">
        <v>1</v>
      </c>
      <c r="AR127" s="54">
        <v>1</v>
      </c>
      <c r="AS127" s="54">
        <v>1</v>
      </c>
      <c r="AT127" s="54">
        <v>1</v>
      </c>
      <c r="AU127" s="54">
        <v>1</v>
      </c>
      <c r="AV127" s="54">
        <v>1</v>
      </c>
      <c r="AW127" s="54">
        <v>1</v>
      </c>
      <c r="AX127" s="54">
        <v>1</v>
      </c>
      <c r="AY127" s="54">
        <v>1</v>
      </c>
      <c r="AZ127" s="54">
        <v>1</v>
      </c>
      <c r="BA127" s="54">
        <v>1</v>
      </c>
      <c r="BB127" s="54">
        <v>1</v>
      </c>
      <c r="BC127" s="54">
        <v>1</v>
      </c>
      <c r="BD127" s="54">
        <v>1</v>
      </c>
      <c r="BE127" s="54">
        <v>1</v>
      </c>
      <c r="BF127" s="54">
        <v>1</v>
      </c>
      <c r="BG127" s="54">
        <v>1</v>
      </c>
      <c r="BH127" s="54">
        <v>1</v>
      </c>
      <c r="BI127" s="54">
        <v>1</v>
      </c>
      <c r="BJ127" s="54">
        <v>1</v>
      </c>
      <c r="BK127" s="54">
        <v>1</v>
      </c>
      <c r="BL127" s="54">
        <v>1</v>
      </c>
      <c r="BM127" s="54">
        <v>1</v>
      </c>
      <c r="BN127" s="54">
        <v>1</v>
      </c>
      <c r="BO127" s="54">
        <v>1</v>
      </c>
      <c r="BP127" s="54">
        <v>1</v>
      </c>
      <c r="BQ127" s="54">
        <v>1</v>
      </c>
      <c r="BR127" s="54">
        <v>1</v>
      </c>
      <c r="BS127" s="54">
        <v>1</v>
      </c>
      <c r="BT127" s="54">
        <v>1</v>
      </c>
      <c r="BU127" s="54">
        <v>1</v>
      </c>
      <c r="BV127" s="54">
        <v>1</v>
      </c>
      <c r="BW127" s="54">
        <v>1</v>
      </c>
      <c r="BX127" s="54">
        <v>1</v>
      </c>
      <c r="BY127" s="54">
        <v>1</v>
      </c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4"/>
      <c r="CP127" s="54"/>
      <c r="CQ127" s="54"/>
      <c r="CR127" s="54"/>
      <c r="CS127" s="46"/>
      <c r="CT127" s="46"/>
      <c r="CU127" s="46"/>
      <c r="CV127" s="46"/>
      <c r="CW127" s="46"/>
      <c r="CX127" s="46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</row>
    <row r="128" spans="18:166" x14ac:dyDescent="0.25">
      <c r="R128" s="30"/>
      <c r="S128" s="45"/>
      <c r="T128" s="45"/>
      <c r="U128" s="46" t="s">
        <v>51</v>
      </c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>
        <v>1</v>
      </c>
      <c r="BP128" s="54"/>
      <c r="BQ128" s="54"/>
      <c r="BR128" s="54"/>
      <c r="BS128" s="54"/>
      <c r="BT128" s="54"/>
      <c r="BU128" s="54"/>
      <c r="BV128" s="54"/>
      <c r="BW128" s="54">
        <v>1</v>
      </c>
      <c r="BX128" s="54">
        <v>1</v>
      </c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46"/>
      <c r="CT128" s="46"/>
      <c r="CU128" s="46"/>
      <c r="CV128" s="46"/>
      <c r="CW128" s="46"/>
      <c r="CX128" s="46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</row>
    <row r="129" spans="18:166" x14ac:dyDescent="0.25">
      <c r="R129" s="30"/>
      <c r="S129" s="45"/>
      <c r="T129" s="45"/>
      <c r="U129" s="46" t="s">
        <v>4</v>
      </c>
      <c r="V129" s="53"/>
      <c r="W129" s="53"/>
      <c r="X129" s="53"/>
      <c r="Y129" s="53"/>
      <c r="Z129" s="53"/>
      <c r="AA129" s="53">
        <v>1</v>
      </c>
      <c r="AB129" s="53">
        <v>1</v>
      </c>
      <c r="AC129" s="53">
        <v>1</v>
      </c>
      <c r="AD129" s="53">
        <v>0.09</v>
      </c>
      <c r="AE129" s="53">
        <v>1</v>
      </c>
      <c r="AF129" s="53">
        <v>1</v>
      </c>
      <c r="AG129" s="53">
        <v>1</v>
      </c>
      <c r="AH129" s="53">
        <v>1</v>
      </c>
      <c r="AI129" s="53">
        <v>1</v>
      </c>
      <c r="AJ129" s="53">
        <v>1</v>
      </c>
      <c r="AK129" s="54">
        <v>1</v>
      </c>
      <c r="AL129" s="54">
        <v>1</v>
      </c>
      <c r="AM129" s="54">
        <v>1</v>
      </c>
      <c r="AN129" s="54">
        <v>1</v>
      </c>
      <c r="AO129" s="54">
        <v>1</v>
      </c>
      <c r="AP129" s="54">
        <v>1</v>
      </c>
      <c r="AQ129" s="54">
        <v>1</v>
      </c>
      <c r="AR129" s="54">
        <v>1</v>
      </c>
      <c r="AS129" s="54">
        <v>1</v>
      </c>
      <c r="AT129" s="54">
        <v>1</v>
      </c>
      <c r="AU129" s="54">
        <v>1</v>
      </c>
      <c r="AV129" s="54">
        <v>1</v>
      </c>
      <c r="AW129" s="54">
        <v>1</v>
      </c>
      <c r="AX129" s="54">
        <v>1</v>
      </c>
      <c r="AY129" s="54">
        <v>1</v>
      </c>
      <c r="AZ129" s="54">
        <v>1</v>
      </c>
      <c r="BA129" s="54">
        <v>1</v>
      </c>
      <c r="BB129" s="54">
        <v>1</v>
      </c>
      <c r="BC129" s="54">
        <v>1</v>
      </c>
      <c r="BD129" s="54">
        <v>1</v>
      </c>
      <c r="BE129" s="54">
        <v>1</v>
      </c>
      <c r="BF129" s="54">
        <v>1</v>
      </c>
      <c r="BG129" s="54">
        <v>1</v>
      </c>
      <c r="BH129" s="54">
        <v>1</v>
      </c>
      <c r="BI129" s="54">
        <v>1</v>
      </c>
      <c r="BJ129" s="54">
        <v>1</v>
      </c>
      <c r="BK129" s="54">
        <v>1</v>
      </c>
      <c r="BL129" s="54">
        <v>1</v>
      </c>
      <c r="BM129" s="54">
        <v>1</v>
      </c>
      <c r="BN129" s="54">
        <v>1</v>
      </c>
      <c r="BO129" s="54">
        <v>1</v>
      </c>
      <c r="BP129" s="54">
        <v>1</v>
      </c>
      <c r="BQ129" s="54">
        <v>0.93333333333333335</v>
      </c>
      <c r="BR129" s="54">
        <v>0.8</v>
      </c>
      <c r="BS129" s="54">
        <v>0.86</v>
      </c>
      <c r="BT129" s="54">
        <v>0.83333333333333337</v>
      </c>
      <c r="BU129" s="54">
        <v>0.75</v>
      </c>
      <c r="BV129" s="54">
        <v>1</v>
      </c>
      <c r="BW129" s="54"/>
      <c r="BX129" s="54">
        <v>0.8571428571428571</v>
      </c>
      <c r="BY129" s="54">
        <v>0.86</v>
      </c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46"/>
      <c r="CT129" s="46"/>
      <c r="CU129" s="46"/>
      <c r="CV129" s="46"/>
      <c r="CW129" s="46"/>
      <c r="CX129" s="46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</row>
    <row r="130" spans="18:166" x14ac:dyDescent="0.25">
      <c r="R130" s="30"/>
      <c r="S130" s="45"/>
      <c r="T130" s="45"/>
      <c r="U130" s="46" t="s">
        <v>61</v>
      </c>
      <c r="V130" s="53"/>
      <c r="W130" s="53"/>
      <c r="X130" s="53"/>
      <c r="Y130" s="53"/>
      <c r="Z130" s="53"/>
      <c r="AA130" s="53">
        <v>0</v>
      </c>
      <c r="AB130" s="53">
        <v>0</v>
      </c>
      <c r="AC130" s="53">
        <v>0</v>
      </c>
      <c r="AD130" s="53">
        <v>0</v>
      </c>
      <c r="AE130" s="53">
        <v>0</v>
      </c>
      <c r="AF130" s="53">
        <v>0</v>
      </c>
      <c r="AG130" s="54">
        <v>0</v>
      </c>
      <c r="AH130" s="54">
        <v>0.27</v>
      </c>
      <c r="AI130" s="54">
        <v>0.21</v>
      </c>
      <c r="AJ130" s="53">
        <v>0.23604060913705585</v>
      </c>
      <c r="AK130" s="54">
        <v>0.22519083969465647</v>
      </c>
      <c r="AL130" s="54">
        <v>0.24489795918367346</v>
      </c>
      <c r="AM130" s="54">
        <v>0.27515723270440251</v>
      </c>
      <c r="AN130" s="54">
        <v>0.1853997682502897</v>
      </c>
      <c r="AO130" s="54">
        <v>0.18362573099415205</v>
      </c>
      <c r="AP130" s="54">
        <v>0.30779220779220778</v>
      </c>
      <c r="AQ130" s="54">
        <v>0.51017811704834604</v>
      </c>
      <c r="AR130" s="54">
        <v>0.49017038007863695</v>
      </c>
      <c r="AS130" s="54">
        <v>0.50436953807740326</v>
      </c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46"/>
      <c r="CT130" s="46"/>
      <c r="CU130" s="46"/>
      <c r="CV130" s="46"/>
      <c r="CW130" s="46"/>
      <c r="CX130" s="46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</row>
    <row r="131" spans="18:166" x14ac:dyDescent="0.25">
      <c r="R131" s="30"/>
      <c r="S131" s="45"/>
      <c r="T131" s="45"/>
      <c r="U131" s="46" t="s">
        <v>38</v>
      </c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>
        <v>1</v>
      </c>
      <c r="AI131" s="53">
        <v>0</v>
      </c>
      <c r="AJ131" s="53">
        <v>1</v>
      </c>
      <c r="AK131" s="54">
        <v>1</v>
      </c>
      <c r="AL131" s="54">
        <v>1</v>
      </c>
      <c r="AM131" s="54">
        <v>1</v>
      </c>
      <c r="AN131" s="54">
        <v>1</v>
      </c>
      <c r="AO131" s="54">
        <v>1</v>
      </c>
      <c r="AP131" s="54">
        <v>1</v>
      </c>
      <c r="AQ131" s="54">
        <v>1</v>
      </c>
      <c r="AR131" s="54">
        <v>1</v>
      </c>
      <c r="AS131" s="54">
        <v>1</v>
      </c>
      <c r="AT131" s="54">
        <v>1</v>
      </c>
      <c r="AU131" s="54">
        <v>1</v>
      </c>
      <c r="AV131" s="54">
        <v>1</v>
      </c>
      <c r="AW131" s="54">
        <v>1</v>
      </c>
      <c r="AX131" s="54">
        <v>1</v>
      </c>
      <c r="AY131" s="54">
        <v>1</v>
      </c>
      <c r="AZ131" s="54">
        <v>1</v>
      </c>
      <c r="BA131" s="54">
        <v>1</v>
      </c>
      <c r="BB131" s="54">
        <v>1</v>
      </c>
      <c r="BC131" s="54">
        <v>1</v>
      </c>
      <c r="BD131" s="54">
        <v>1</v>
      </c>
      <c r="BE131" s="54">
        <v>1</v>
      </c>
      <c r="BF131" s="54">
        <v>1</v>
      </c>
      <c r="BG131" s="54">
        <v>1</v>
      </c>
      <c r="BH131" s="54">
        <v>1</v>
      </c>
      <c r="BI131" s="54">
        <v>1</v>
      </c>
      <c r="BJ131" s="54">
        <v>1</v>
      </c>
      <c r="BK131" s="54">
        <v>1</v>
      </c>
      <c r="BL131" s="54">
        <v>1</v>
      </c>
      <c r="BM131" s="54">
        <v>1</v>
      </c>
      <c r="BN131" s="54">
        <v>1</v>
      </c>
      <c r="BO131" s="54">
        <v>1</v>
      </c>
      <c r="BP131" s="54">
        <v>1</v>
      </c>
      <c r="BQ131" s="54">
        <v>1</v>
      </c>
      <c r="BR131" s="54">
        <v>1</v>
      </c>
      <c r="BS131" s="54">
        <v>1</v>
      </c>
      <c r="BT131" s="54">
        <v>1</v>
      </c>
      <c r="BU131" s="54">
        <v>1</v>
      </c>
      <c r="BV131" s="54">
        <v>1</v>
      </c>
      <c r="BW131" s="54"/>
      <c r="BX131" s="54">
        <v>1</v>
      </c>
      <c r="BY131" s="54">
        <v>1</v>
      </c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46"/>
      <c r="CT131" s="46"/>
      <c r="CU131" s="46"/>
      <c r="CV131" s="46"/>
      <c r="CW131" s="46"/>
      <c r="CX131" s="46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</row>
    <row r="132" spans="18:166" x14ac:dyDescent="0.25">
      <c r="R132" s="30"/>
      <c r="S132" s="45"/>
      <c r="T132" s="45"/>
      <c r="U132" s="46" t="s">
        <v>3</v>
      </c>
      <c r="V132" s="53"/>
      <c r="W132" s="53"/>
      <c r="X132" s="53"/>
      <c r="Y132" s="53"/>
      <c r="Z132" s="53"/>
      <c r="AA132" s="53">
        <v>0</v>
      </c>
      <c r="AB132" s="53">
        <v>1</v>
      </c>
      <c r="AC132" s="53">
        <v>0</v>
      </c>
      <c r="AD132" s="53">
        <v>1</v>
      </c>
      <c r="AE132" s="53">
        <v>1</v>
      </c>
      <c r="AF132" s="53">
        <v>0</v>
      </c>
      <c r="AG132" s="53">
        <v>1</v>
      </c>
      <c r="AH132" s="53">
        <v>1</v>
      </c>
      <c r="AI132" s="53">
        <v>1</v>
      </c>
      <c r="AJ132" s="53">
        <v>1</v>
      </c>
      <c r="AK132" s="54">
        <v>0</v>
      </c>
      <c r="AL132" s="54">
        <v>0</v>
      </c>
      <c r="AM132" s="54">
        <v>0</v>
      </c>
      <c r="AN132" s="54">
        <v>1</v>
      </c>
      <c r="AO132" s="54">
        <v>0</v>
      </c>
      <c r="AP132" s="54">
        <v>0</v>
      </c>
      <c r="AQ132" s="54"/>
      <c r="AR132" s="54"/>
      <c r="AS132" s="54"/>
      <c r="AT132" s="54">
        <v>1</v>
      </c>
      <c r="AU132" s="54">
        <v>1</v>
      </c>
      <c r="AV132" s="54"/>
      <c r="AW132" s="54"/>
      <c r="AX132" s="54">
        <v>1</v>
      </c>
      <c r="AY132" s="54"/>
      <c r="AZ132" s="54"/>
      <c r="BA132" s="54"/>
      <c r="BB132" s="54"/>
      <c r="BC132" s="54"/>
      <c r="BD132" s="54"/>
      <c r="BE132" s="54">
        <v>1</v>
      </c>
      <c r="BF132" s="54"/>
      <c r="BG132" s="54"/>
      <c r="BH132" s="54"/>
      <c r="BI132" s="54">
        <v>1</v>
      </c>
      <c r="BJ132" s="54"/>
      <c r="BK132" s="54"/>
      <c r="BL132" s="54">
        <v>1</v>
      </c>
      <c r="BM132" s="54"/>
      <c r="BN132" s="54">
        <v>1</v>
      </c>
      <c r="BO132" s="54"/>
      <c r="BP132" s="54">
        <v>1</v>
      </c>
      <c r="BQ132" s="54"/>
      <c r="BR132" s="54"/>
      <c r="BS132" s="54"/>
      <c r="BT132" s="54"/>
      <c r="BU132" s="54">
        <v>1</v>
      </c>
      <c r="BV132" s="54"/>
      <c r="BW132" s="54">
        <v>1</v>
      </c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46"/>
      <c r="CT132" s="46"/>
      <c r="CU132" s="46"/>
      <c r="CV132" s="46"/>
      <c r="CW132" s="46"/>
      <c r="CX132" s="46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</row>
    <row r="133" spans="18:166" x14ac:dyDescent="0.25">
      <c r="R133" s="30"/>
      <c r="S133" s="45"/>
      <c r="T133" s="45"/>
      <c r="U133" s="46" t="s">
        <v>2</v>
      </c>
      <c r="V133" s="53"/>
      <c r="W133" s="53"/>
      <c r="X133" s="53"/>
      <c r="Y133" s="53"/>
      <c r="Z133" s="53"/>
      <c r="AA133" s="53">
        <v>0</v>
      </c>
      <c r="AB133" s="53">
        <v>0</v>
      </c>
      <c r="AC133" s="53">
        <v>0</v>
      </c>
      <c r="AD133" s="53">
        <v>0</v>
      </c>
      <c r="AE133" s="53">
        <v>0</v>
      </c>
      <c r="AF133" s="53">
        <v>0</v>
      </c>
      <c r="AG133" s="53">
        <v>0</v>
      </c>
      <c r="AH133" s="53">
        <v>0</v>
      </c>
      <c r="AI133" s="53">
        <v>0</v>
      </c>
      <c r="AJ133" s="53">
        <v>0</v>
      </c>
      <c r="AK133" s="54">
        <v>0</v>
      </c>
      <c r="AL133" s="54">
        <v>0</v>
      </c>
      <c r="AM133" s="54">
        <v>0</v>
      </c>
      <c r="AN133" s="54">
        <v>0</v>
      </c>
      <c r="AO133" s="54">
        <v>0</v>
      </c>
      <c r="AP133" s="54">
        <v>0</v>
      </c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>
        <v>1</v>
      </c>
      <c r="BQ133" s="54"/>
      <c r="BR133" s="54"/>
      <c r="BS133" s="54">
        <v>1</v>
      </c>
      <c r="BT133" s="54">
        <v>1</v>
      </c>
      <c r="BU133" s="54">
        <v>1</v>
      </c>
      <c r="BV133" s="54">
        <v>1</v>
      </c>
      <c r="BW133" s="54">
        <v>1</v>
      </c>
      <c r="BX133" s="54">
        <v>1</v>
      </c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46"/>
      <c r="CT133" s="46"/>
      <c r="CU133" s="46"/>
      <c r="CV133" s="46"/>
      <c r="CW133" s="46"/>
      <c r="CX133" s="46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</row>
    <row r="134" spans="18:166" x14ac:dyDescent="0.25">
      <c r="R134" s="30"/>
      <c r="S134" s="45"/>
      <c r="T134" s="45"/>
      <c r="U134" s="46" t="s">
        <v>0</v>
      </c>
      <c r="V134" s="53"/>
      <c r="W134" s="53"/>
      <c r="X134" s="53"/>
      <c r="Y134" s="53"/>
      <c r="Z134" s="53"/>
      <c r="AA134" s="53">
        <v>0</v>
      </c>
      <c r="AB134" s="53">
        <v>1</v>
      </c>
      <c r="AC134" s="53">
        <v>0</v>
      </c>
      <c r="AD134" s="53">
        <v>0</v>
      </c>
      <c r="AE134" s="53">
        <v>0</v>
      </c>
      <c r="AF134" s="53">
        <v>1</v>
      </c>
      <c r="AG134" s="53">
        <v>0</v>
      </c>
      <c r="AH134" s="53">
        <v>1</v>
      </c>
      <c r="AI134" s="53">
        <v>1</v>
      </c>
      <c r="AJ134" s="53">
        <v>0</v>
      </c>
      <c r="AK134" s="54">
        <v>1</v>
      </c>
      <c r="AL134" s="54">
        <v>1</v>
      </c>
      <c r="AM134" s="54">
        <v>0</v>
      </c>
      <c r="AN134" s="54">
        <v>0</v>
      </c>
      <c r="AO134" s="54">
        <v>1</v>
      </c>
      <c r="AP134" s="54">
        <v>0</v>
      </c>
      <c r="AQ134" s="54">
        <v>1</v>
      </c>
      <c r="AR134" s="54"/>
      <c r="AS134" s="54"/>
      <c r="AT134" s="54">
        <v>1</v>
      </c>
      <c r="AU134" s="54"/>
      <c r="AV134" s="54"/>
      <c r="AW134" s="54"/>
      <c r="AX134" s="54"/>
      <c r="AY134" s="54"/>
      <c r="AZ134" s="54"/>
      <c r="BA134" s="54"/>
      <c r="BB134" s="54">
        <v>1</v>
      </c>
      <c r="BC134" s="54">
        <v>1</v>
      </c>
      <c r="BD134" s="54">
        <v>1</v>
      </c>
      <c r="BE134" s="54">
        <v>1</v>
      </c>
      <c r="BF134" s="54">
        <v>1</v>
      </c>
      <c r="BG134" s="54">
        <v>1</v>
      </c>
      <c r="BH134" s="54">
        <v>1</v>
      </c>
      <c r="BI134" s="54">
        <v>1</v>
      </c>
      <c r="BJ134" s="54">
        <v>1</v>
      </c>
      <c r="BK134" s="54">
        <v>1</v>
      </c>
      <c r="BL134" s="54">
        <v>1</v>
      </c>
      <c r="BM134" s="54"/>
      <c r="BN134" s="54"/>
      <c r="BO134" s="54">
        <v>1</v>
      </c>
      <c r="BP134" s="54"/>
      <c r="BQ134" s="54">
        <v>1</v>
      </c>
      <c r="BR134" s="54"/>
      <c r="BS134" s="54"/>
      <c r="BT134" s="54">
        <v>1</v>
      </c>
      <c r="BU134" s="54">
        <v>1</v>
      </c>
      <c r="BV134" s="54">
        <v>1</v>
      </c>
      <c r="BW134" s="54">
        <v>1</v>
      </c>
      <c r="BX134" s="54">
        <v>1</v>
      </c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46"/>
      <c r="CT134" s="46"/>
      <c r="CU134" s="46"/>
      <c r="CV134" s="46"/>
      <c r="CW134" s="46"/>
      <c r="CX134" s="46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</row>
    <row r="135" spans="18:166" x14ac:dyDescent="0.25">
      <c r="R135" s="30"/>
      <c r="S135" s="45"/>
      <c r="T135" s="45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54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54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46"/>
      <c r="CT135" s="46"/>
      <c r="CU135" s="46"/>
      <c r="CV135" s="46"/>
      <c r="CW135" s="46"/>
      <c r="CX135" s="46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</row>
    <row r="136" spans="18:166" x14ac:dyDescent="0.25">
      <c r="R136" s="30"/>
      <c r="S136" s="45"/>
      <c r="T136" s="45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54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54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46"/>
      <c r="CT136" s="46"/>
      <c r="CU136" s="46"/>
      <c r="CV136" s="46"/>
      <c r="CW136" s="46"/>
      <c r="CX136" s="46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</row>
    <row r="137" spans="18:166" x14ac:dyDescent="0.25">
      <c r="R137" s="30"/>
      <c r="S137" s="45"/>
      <c r="T137" s="45"/>
      <c r="U137" s="46" t="s">
        <v>16</v>
      </c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54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54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46"/>
      <c r="CT137" s="46"/>
      <c r="CU137" s="46"/>
      <c r="CV137" s="46"/>
      <c r="CW137" s="46"/>
      <c r="CX137" s="46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</row>
    <row r="138" spans="18:166" x14ac:dyDescent="0.25">
      <c r="R138" s="30"/>
      <c r="S138" s="45"/>
      <c r="T138" s="45"/>
      <c r="U138" s="46"/>
      <c r="V138" s="51">
        <v>43101</v>
      </c>
      <c r="W138" s="51">
        <v>43132</v>
      </c>
      <c r="X138" s="51">
        <v>43160</v>
      </c>
      <c r="Y138" s="51">
        <v>43191</v>
      </c>
      <c r="Z138" s="51">
        <v>43221</v>
      </c>
      <c r="AA138" s="51">
        <v>43252</v>
      </c>
      <c r="AB138" s="51">
        <v>43282</v>
      </c>
      <c r="AC138" s="51">
        <v>43313</v>
      </c>
      <c r="AD138" s="51">
        <v>43344</v>
      </c>
      <c r="AE138" s="51">
        <v>43374</v>
      </c>
      <c r="AF138" s="51">
        <v>43405</v>
      </c>
      <c r="AG138" s="51">
        <v>43435</v>
      </c>
      <c r="AH138" s="51">
        <v>43466</v>
      </c>
      <c r="AI138" s="51">
        <v>43497</v>
      </c>
      <c r="AJ138" s="51">
        <v>43525</v>
      </c>
      <c r="AK138" s="51">
        <v>43556</v>
      </c>
      <c r="AL138" s="51">
        <v>43586</v>
      </c>
      <c r="AM138" s="51">
        <v>43617</v>
      </c>
      <c r="AN138" s="51">
        <v>43647</v>
      </c>
      <c r="AO138" s="51">
        <v>43678</v>
      </c>
      <c r="AP138" s="51">
        <v>43709</v>
      </c>
      <c r="AQ138" s="51">
        <v>43739</v>
      </c>
      <c r="AR138" s="51">
        <v>43770</v>
      </c>
      <c r="AS138" s="51">
        <v>43800</v>
      </c>
      <c r="AT138" s="51">
        <v>43831</v>
      </c>
      <c r="AU138" s="51">
        <v>43862</v>
      </c>
      <c r="AV138" s="51">
        <v>43891</v>
      </c>
      <c r="AW138" s="51">
        <v>43922</v>
      </c>
      <c r="AX138" s="51">
        <v>43952</v>
      </c>
      <c r="AY138" s="51">
        <v>43983</v>
      </c>
      <c r="AZ138" s="51">
        <v>44013</v>
      </c>
      <c r="BA138" s="51">
        <v>44227</v>
      </c>
      <c r="BB138" s="51">
        <v>44228</v>
      </c>
      <c r="BC138" s="51">
        <v>44256</v>
      </c>
      <c r="BD138" s="51">
        <v>44287</v>
      </c>
      <c r="BE138" s="51">
        <v>44317</v>
      </c>
      <c r="BF138" s="51">
        <v>44348</v>
      </c>
      <c r="BG138" s="51">
        <v>44378</v>
      </c>
      <c r="BH138" s="51">
        <v>44409</v>
      </c>
      <c r="BI138" s="51">
        <v>44440</v>
      </c>
      <c r="BJ138" s="51">
        <v>44470</v>
      </c>
      <c r="BK138" s="51">
        <v>44501</v>
      </c>
      <c r="BL138" s="51">
        <v>44531</v>
      </c>
      <c r="BM138" s="51">
        <v>44562</v>
      </c>
      <c r="BN138" s="51">
        <v>44593</v>
      </c>
      <c r="BO138" s="51">
        <v>44621</v>
      </c>
      <c r="BP138" s="51">
        <v>44652</v>
      </c>
      <c r="BQ138" s="51">
        <v>44682</v>
      </c>
      <c r="BR138" s="51">
        <v>44713</v>
      </c>
      <c r="BS138" s="51">
        <v>44743</v>
      </c>
      <c r="BT138" s="51">
        <v>44774</v>
      </c>
      <c r="BU138" s="51">
        <v>44805</v>
      </c>
      <c r="BV138" s="51">
        <v>44835</v>
      </c>
      <c r="BW138" s="51">
        <v>44866</v>
      </c>
      <c r="BX138" s="51">
        <v>44896</v>
      </c>
      <c r="BY138" s="51">
        <v>44927</v>
      </c>
      <c r="BZ138" s="51">
        <v>44958</v>
      </c>
      <c r="CA138" s="51">
        <v>44986</v>
      </c>
      <c r="CB138" s="51">
        <v>45017</v>
      </c>
      <c r="CC138" s="51">
        <v>45047</v>
      </c>
      <c r="CD138" s="51">
        <v>45078</v>
      </c>
      <c r="CE138" s="51">
        <v>45108</v>
      </c>
      <c r="CF138" s="51">
        <v>45139</v>
      </c>
      <c r="CG138" s="51">
        <v>45170</v>
      </c>
      <c r="CH138" s="51">
        <v>45200</v>
      </c>
      <c r="CI138" s="51">
        <v>45231</v>
      </c>
      <c r="CJ138" s="51">
        <v>45261</v>
      </c>
      <c r="CK138" s="54"/>
      <c r="CL138" s="54"/>
      <c r="CM138" s="54"/>
      <c r="CN138" s="54"/>
      <c r="CO138" s="54"/>
      <c r="CP138" s="54"/>
      <c r="CQ138" s="54"/>
      <c r="CR138" s="54"/>
      <c r="CS138" s="46"/>
      <c r="CT138" s="46"/>
      <c r="CU138" s="46"/>
      <c r="CV138" s="46"/>
      <c r="CW138" s="46"/>
      <c r="CX138" s="46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</row>
    <row r="139" spans="18:166" x14ac:dyDescent="0.25">
      <c r="R139" s="30"/>
      <c r="S139" s="45"/>
      <c r="T139" s="45"/>
      <c r="U139" s="46" t="s">
        <v>12</v>
      </c>
      <c r="V139" s="53"/>
      <c r="W139" s="53"/>
      <c r="X139" s="53"/>
      <c r="Y139" s="53"/>
      <c r="Z139" s="53"/>
      <c r="AA139" s="53">
        <v>0.77</v>
      </c>
      <c r="AB139" s="53">
        <v>0.6</v>
      </c>
      <c r="AC139" s="53">
        <v>0.45</v>
      </c>
      <c r="AD139" s="53">
        <v>0.38</v>
      </c>
      <c r="AE139" s="53">
        <v>0.3</v>
      </c>
      <c r="AF139" s="53">
        <v>0.24</v>
      </c>
      <c r="AG139" s="54">
        <v>0.4030465212021408</v>
      </c>
      <c r="AH139" s="54">
        <v>0.31591530054644806</v>
      </c>
      <c r="AI139" s="54">
        <v>0.23397913561847988</v>
      </c>
      <c r="AJ139" s="53">
        <v>0.3271285763529817</v>
      </c>
      <c r="AK139" s="54">
        <v>0.27002023706273487</v>
      </c>
      <c r="AL139" s="54">
        <v>0.2094201063560395</v>
      </c>
      <c r="AM139" s="54">
        <v>0.20937944102321174</v>
      </c>
      <c r="AN139" s="54">
        <v>0.25911026975863699</v>
      </c>
      <c r="AO139" s="54">
        <v>0.19321533923303835</v>
      </c>
      <c r="AP139" s="54">
        <v>0.19684542586750789</v>
      </c>
      <c r="AQ139" s="54">
        <v>0.20580964153275649</v>
      </c>
      <c r="AR139" s="54">
        <v>0.20738023305999137</v>
      </c>
      <c r="AS139" s="54">
        <v>0.34043173862310383</v>
      </c>
      <c r="AT139" s="54">
        <v>0.2955043859649123</v>
      </c>
      <c r="AU139" s="54">
        <v>0.28008874098724346</v>
      </c>
      <c r="AV139" s="54">
        <v>0.26836492890995262</v>
      </c>
      <c r="AW139" s="54">
        <v>0.25889266934735539</v>
      </c>
      <c r="AX139" s="54">
        <v>0.2501609787508049</v>
      </c>
      <c r="AY139" s="54">
        <v>0.19689836610357242</v>
      </c>
      <c r="AZ139" s="54">
        <v>0.15976482617586912</v>
      </c>
      <c r="BA139" s="54">
        <v>0.85624999999999996</v>
      </c>
      <c r="BB139" s="54">
        <v>0.75591494459418984</v>
      </c>
      <c r="BC139" s="54">
        <v>0.63540669856459331</v>
      </c>
      <c r="BD139" s="54">
        <v>0.50032743942370661</v>
      </c>
      <c r="BE139" s="54">
        <v>0.34868863483523871</v>
      </c>
      <c r="BF139" s="54">
        <v>0.23748834317687287</v>
      </c>
      <c r="BG139" s="54">
        <v>0.20411871592973954</v>
      </c>
      <c r="BH139" s="54">
        <v>0.18561557788944724</v>
      </c>
      <c r="BI139" s="54">
        <v>0.19895833333333332</v>
      </c>
      <c r="BJ139" s="54">
        <v>0.19</v>
      </c>
      <c r="BK139" s="54">
        <v>0.17339149400218101</v>
      </c>
      <c r="BL139" s="54">
        <v>0.15866308106031501</v>
      </c>
      <c r="BM139" s="54">
        <v>0.17971380471380471</v>
      </c>
      <c r="BN139" s="54">
        <v>0.23021293692245881</v>
      </c>
      <c r="BO139" s="54">
        <v>0.21309090909090908</v>
      </c>
      <c r="BP139" s="54">
        <v>0.30298958683238159</v>
      </c>
      <c r="BQ139" s="54">
        <v>0.30867430441898525</v>
      </c>
      <c r="BR139" s="54">
        <v>0.21318968331700947</v>
      </c>
      <c r="BS139" s="54">
        <v>0.17878691648142267</v>
      </c>
      <c r="BT139" s="54">
        <v>0.2</v>
      </c>
      <c r="BU139" s="54">
        <v>0.22802280228022803</v>
      </c>
      <c r="BV139" s="54">
        <v>0.21061946902654868</v>
      </c>
      <c r="BW139" s="54">
        <v>0.20029411764705882</v>
      </c>
      <c r="BX139" s="54">
        <v>0.20440602342442835</v>
      </c>
      <c r="BY139" s="54">
        <v>0.23395931142410015</v>
      </c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</row>
    <row r="140" spans="18:166" x14ac:dyDescent="0.25">
      <c r="R140" s="30"/>
      <c r="S140" s="45"/>
      <c r="T140" s="45"/>
      <c r="U140" s="46" t="s">
        <v>9</v>
      </c>
      <c r="V140" s="53"/>
      <c r="W140" s="53"/>
      <c r="X140" s="53"/>
      <c r="Y140" s="53"/>
      <c r="Z140" s="53"/>
      <c r="AA140" s="53">
        <v>0.69</v>
      </c>
      <c r="AB140" s="53">
        <v>0.64</v>
      </c>
      <c r="AC140" s="53">
        <v>0.57999999999999996</v>
      </c>
      <c r="AD140" s="53">
        <v>0.55000000000000004</v>
      </c>
      <c r="AE140" s="53">
        <v>0.49</v>
      </c>
      <c r="AF140" s="53">
        <v>0.42</v>
      </c>
      <c r="AG140" s="54">
        <v>0.63919052319842051</v>
      </c>
      <c r="AH140" s="54">
        <v>0.52075812274368227</v>
      </c>
      <c r="AI140" s="54">
        <v>0.41962421711899789</v>
      </c>
      <c r="AJ140" s="53">
        <v>0.60580708661417326</v>
      </c>
      <c r="AK140" s="54">
        <v>0.50872483221476505</v>
      </c>
      <c r="AL140" s="54">
        <v>0.38844028899277516</v>
      </c>
      <c r="AM140" s="54">
        <v>0.38559508124725517</v>
      </c>
      <c r="AN140" s="54">
        <v>0.40671483212919679</v>
      </c>
      <c r="AO140" s="54">
        <v>0.31689571544058204</v>
      </c>
      <c r="AP140" s="54">
        <v>0.2838392124692371</v>
      </c>
      <c r="AQ140" s="54">
        <v>0.26779252110977081</v>
      </c>
      <c r="AR140" s="54">
        <v>0.27521092808356767</v>
      </c>
      <c r="AS140" s="54">
        <v>0.45551894563426687</v>
      </c>
      <c r="AT140" s="54">
        <v>0.42910587355031798</v>
      </c>
      <c r="AU140" s="54">
        <v>0.37675213675213676</v>
      </c>
      <c r="AV140" s="54">
        <v>0.34195872911889946</v>
      </c>
      <c r="AW140" s="54">
        <v>0.33130699088145898</v>
      </c>
      <c r="AX140" s="54">
        <v>0.31562280084447575</v>
      </c>
      <c r="AY140" s="54">
        <v>0.28942486085343228</v>
      </c>
      <c r="AZ140" s="54">
        <v>0.22908842608398772</v>
      </c>
      <c r="BA140" s="54">
        <v>0.82288828337874664</v>
      </c>
      <c r="BB140" s="54">
        <v>0.73837689133425033</v>
      </c>
      <c r="BC140" s="54">
        <v>0.64222468179302716</v>
      </c>
      <c r="BD140" s="54">
        <v>0.54820415879017015</v>
      </c>
      <c r="BE140" s="54">
        <v>0.44546934346174716</v>
      </c>
      <c r="BF140" s="54">
        <v>0.35477892507280911</v>
      </c>
      <c r="BG140" s="54">
        <v>0.32413060791080434</v>
      </c>
      <c r="BH140" s="54">
        <v>0.28405871748647954</v>
      </c>
      <c r="BI140" s="54">
        <v>0.29068577277379731</v>
      </c>
      <c r="BJ140" s="54">
        <v>0.28999999999999998</v>
      </c>
      <c r="BK140" s="54">
        <v>0.28771466314398941</v>
      </c>
      <c r="BL140" s="54">
        <v>0.27719665271966526</v>
      </c>
      <c r="BM140" s="54">
        <v>0.27282077654924147</v>
      </c>
      <c r="BN140" s="54">
        <v>0.27123771111671285</v>
      </c>
      <c r="BO140" s="54">
        <v>0.25605536332179929</v>
      </c>
      <c r="BP140" s="54">
        <v>0.26016847172081831</v>
      </c>
      <c r="BQ140" s="54">
        <v>0.27328460268804527</v>
      </c>
      <c r="BR140" s="54">
        <v>0.25799034260749598</v>
      </c>
      <c r="BS140" s="54">
        <v>0.25103926096997692</v>
      </c>
      <c r="BT140" s="54">
        <v>0.25230907862131113</v>
      </c>
      <c r="BU140" s="54">
        <v>0.27332279195843684</v>
      </c>
      <c r="BV140" s="54">
        <v>0.24593169837267934</v>
      </c>
      <c r="BW140" s="54">
        <v>0.25793939393939391</v>
      </c>
      <c r="BX140" s="54">
        <v>0.25587206396801598</v>
      </c>
      <c r="BY140" s="54">
        <v>0.2625926872922526</v>
      </c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</row>
    <row r="141" spans="18:166" x14ac:dyDescent="0.25">
      <c r="R141" s="30"/>
      <c r="S141" s="45"/>
      <c r="T141" s="45"/>
      <c r="U141" s="46" t="s">
        <v>11</v>
      </c>
      <c r="V141" s="53"/>
      <c r="W141" s="53"/>
      <c r="X141" s="53"/>
      <c r="Y141" s="53"/>
      <c r="Z141" s="53"/>
      <c r="AA141" s="53">
        <v>0.42</v>
      </c>
      <c r="AB141" s="53">
        <v>0.39</v>
      </c>
      <c r="AC141" s="53">
        <v>0.35</v>
      </c>
      <c r="AD141" s="53">
        <v>0.33</v>
      </c>
      <c r="AE141" s="53">
        <v>0.31</v>
      </c>
      <c r="AF141" s="53">
        <v>0.28000000000000003</v>
      </c>
      <c r="AG141" s="54">
        <v>0.38325281803542671</v>
      </c>
      <c r="AH141" s="54">
        <v>0.36737692872887584</v>
      </c>
      <c r="AI141" s="54">
        <v>0.29918032786885246</v>
      </c>
      <c r="AJ141" s="53">
        <v>0.33244857332448574</v>
      </c>
      <c r="AK141" s="54">
        <v>0.30839975475168607</v>
      </c>
      <c r="AL141" s="54">
        <v>0.2672018348623853</v>
      </c>
      <c r="AM141" s="54">
        <v>0.25818777292576417</v>
      </c>
      <c r="AN141" s="54">
        <v>0.32657657657657657</v>
      </c>
      <c r="AO141" s="54">
        <v>0.27247807017543857</v>
      </c>
      <c r="AP141" s="54">
        <v>0.24245423057892132</v>
      </c>
      <c r="AQ141" s="54">
        <v>0.26989079563182528</v>
      </c>
      <c r="AR141" s="54">
        <v>0.27749287749287749</v>
      </c>
      <c r="AS141" s="54">
        <v>0.33167701863354038</v>
      </c>
      <c r="AT141" s="54">
        <v>0.31628532974427992</v>
      </c>
      <c r="AU141" s="54">
        <v>0.30927835051546393</v>
      </c>
      <c r="AV141" s="54">
        <v>0.2953451043338684</v>
      </c>
      <c r="AW141" s="54">
        <v>0.25321888412017168</v>
      </c>
      <c r="AX141" s="54">
        <v>0.22455089820359281</v>
      </c>
      <c r="AY141" s="54">
        <v>0.22348484848484848</v>
      </c>
      <c r="AZ141" s="54">
        <v>0.18137254901960784</v>
      </c>
      <c r="BA141" s="54">
        <v>0.8125</v>
      </c>
      <c r="BB141" s="54">
        <v>0.73333333333333328</v>
      </c>
      <c r="BC141" s="54">
        <v>0.53846153846153844</v>
      </c>
      <c r="BD141" s="54">
        <v>0.5</v>
      </c>
      <c r="BE141" s="54">
        <v>0.4375</v>
      </c>
      <c r="BF141" s="54">
        <v>0.26470588235294118</v>
      </c>
      <c r="BG141" s="54">
        <v>0.10679611650485436</v>
      </c>
      <c r="BH141" s="54">
        <v>6.8027210884353748E-2</v>
      </c>
      <c r="BI141" s="54">
        <v>7.2164948453608241E-2</v>
      </c>
      <c r="BJ141" s="54">
        <v>7.0000000000000007E-2</v>
      </c>
      <c r="BK141" s="54">
        <v>9.3220338983050849E-2</v>
      </c>
      <c r="BL141" s="54">
        <v>0.10093896713615023</v>
      </c>
      <c r="BM141" s="54">
        <v>0.11742424242424243</v>
      </c>
      <c r="BN141" s="54">
        <v>0.1431297709923664</v>
      </c>
      <c r="BO141" s="54">
        <v>0.13810316139767054</v>
      </c>
      <c r="BP141" s="54">
        <v>0.17125382262996941</v>
      </c>
      <c r="BQ141" s="54">
        <v>0.15254237288135594</v>
      </c>
      <c r="BR141" s="54">
        <v>0.15394912985274431</v>
      </c>
      <c r="BS141" s="54">
        <v>0.16539440203562342</v>
      </c>
      <c r="BT141" s="54">
        <v>0.16429353778751368</v>
      </c>
      <c r="BU141" s="54">
        <v>0.19230769230769232</v>
      </c>
      <c r="BV141" s="54">
        <v>0.18572825024437928</v>
      </c>
      <c r="BW141" s="54">
        <v>0.19072708113804004</v>
      </c>
      <c r="BX141" s="54">
        <v>0.29430719656283566</v>
      </c>
      <c r="BY141" s="54">
        <v>0.26367614879649892</v>
      </c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1"/>
      <c r="CP141" s="51"/>
      <c r="CQ141" s="51"/>
      <c r="CR141" s="51"/>
      <c r="CS141" s="46"/>
      <c r="CT141" s="46"/>
      <c r="CU141" s="46"/>
      <c r="CV141" s="46"/>
      <c r="CW141" s="46"/>
      <c r="CX141" s="46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</row>
    <row r="142" spans="18:166" x14ac:dyDescent="0.25">
      <c r="R142" s="30"/>
      <c r="S142" s="45"/>
      <c r="T142" s="45"/>
      <c r="U142" s="46" t="s">
        <v>10</v>
      </c>
      <c r="V142" s="53"/>
      <c r="W142" s="53"/>
      <c r="X142" s="53"/>
      <c r="Y142" s="53"/>
      <c r="Z142" s="46"/>
      <c r="AA142" s="53">
        <v>0.32</v>
      </c>
      <c r="AB142" s="53">
        <v>0.73</v>
      </c>
      <c r="AC142" s="53">
        <v>0.26</v>
      </c>
      <c r="AD142" s="53">
        <v>0.22</v>
      </c>
      <c r="AE142" s="53">
        <v>0.19</v>
      </c>
      <c r="AF142" s="53">
        <v>0.17</v>
      </c>
      <c r="AG142" s="54">
        <v>0.23539232053422371</v>
      </c>
      <c r="AH142" s="54">
        <v>0.21070234113712374</v>
      </c>
      <c r="AI142" s="54">
        <v>0.17018072289156627</v>
      </c>
      <c r="AJ142" s="53">
        <v>0.20775193798449612</v>
      </c>
      <c r="AK142" s="54">
        <v>0.19910179640718562</v>
      </c>
      <c r="AL142" s="54">
        <v>0.17477203647416414</v>
      </c>
      <c r="AM142" s="54">
        <v>0.17607526881720431</v>
      </c>
      <c r="AN142" s="54">
        <v>0.2441860465116279</v>
      </c>
      <c r="AO142" s="54">
        <v>0.21366594360086769</v>
      </c>
      <c r="AP142" s="54">
        <v>0.22373949579831934</v>
      </c>
      <c r="AQ142" s="54">
        <v>0.23298969072164949</v>
      </c>
      <c r="AR142" s="54">
        <v>0.22394220846233232</v>
      </c>
      <c r="AS142" s="54">
        <v>0.30871003307607497</v>
      </c>
      <c r="AT142" s="54">
        <v>0.28210757409440174</v>
      </c>
      <c r="AU142" s="54">
        <v>0.25541619156214368</v>
      </c>
      <c r="AV142" s="54">
        <v>0.23690205011389523</v>
      </c>
      <c r="AW142" s="54">
        <v>0.22743259085580306</v>
      </c>
      <c r="AX142" s="54">
        <v>0.22711058263971462</v>
      </c>
      <c r="AY142" s="54">
        <v>0.21198668146503885</v>
      </c>
      <c r="AZ142" s="54">
        <v>0.16513761467889909</v>
      </c>
      <c r="BA142" s="54">
        <v>0.85353535353535348</v>
      </c>
      <c r="BB142" s="54">
        <v>0.74066599394550958</v>
      </c>
      <c r="BC142" s="54">
        <v>0.61665053242981605</v>
      </c>
      <c r="BD142" s="54">
        <v>0.50507848568790392</v>
      </c>
      <c r="BE142" s="54">
        <v>0.38122605363984674</v>
      </c>
      <c r="BF142" s="54">
        <v>0.27394807520143238</v>
      </c>
      <c r="BG142" s="54">
        <v>0.23609923011120615</v>
      </c>
      <c r="BH142" s="54">
        <v>0.21256038647342995</v>
      </c>
      <c r="BI142" s="54">
        <v>0.23070739549839228</v>
      </c>
      <c r="BJ142" s="54">
        <v>0.23</v>
      </c>
      <c r="BK142" s="54">
        <v>0.23431734317343172</v>
      </c>
      <c r="BL142" s="54">
        <v>0.22739726027397261</v>
      </c>
      <c r="BM142" s="54">
        <v>0.21611374407582939</v>
      </c>
      <c r="BN142" s="54">
        <v>0.24003707136237257</v>
      </c>
      <c r="BO142" s="54">
        <v>0.23070017953321365</v>
      </c>
      <c r="BP142" s="54">
        <v>0.24360189573459715</v>
      </c>
      <c r="BQ142" s="54">
        <v>0.22211808809746955</v>
      </c>
      <c r="BR142" s="54">
        <v>0.2099099099099099</v>
      </c>
      <c r="BS142" s="54">
        <v>0.19126637554585152</v>
      </c>
      <c r="BT142" s="54">
        <v>0.19158075601374572</v>
      </c>
      <c r="BU142" s="54">
        <v>0.19335083114610674</v>
      </c>
      <c r="BV142" s="54">
        <v>0.16798592788038699</v>
      </c>
      <c r="BW142" s="54">
        <v>0.16991150442477876</v>
      </c>
      <c r="BX142" s="54">
        <v>0.1787709497206704</v>
      </c>
      <c r="BY142" s="54">
        <v>0.20224719101123595</v>
      </c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</row>
    <row r="143" spans="18:166" x14ac:dyDescent="0.25">
      <c r="R143" s="30"/>
      <c r="S143" s="45"/>
      <c r="T143" s="45"/>
      <c r="U143" s="46" t="s">
        <v>8</v>
      </c>
      <c r="V143" s="53"/>
      <c r="W143" s="53"/>
      <c r="X143" s="53"/>
      <c r="Y143" s="53"/>
      <c r="Z143" s="53"/>
      <c r="AA143" s="53">
        <v>0.81</v>
      </c>
      <c r="AB143" s="53">
        <v>0.67</v>
      </c>
      <c r="AC143" s="53">
        <v>0.63</v>
      </c>
      <c r="AD143" s="53">
        <v>0.53</v>
      </c>
      <c r="AE143" s="53">
        <v>0.44</v>
      </c>
      <c r="AF143" s="53">
        <v>0.35</v>
      </c>
      <c r="AG143" s="54">
        <v>0.36453674121405749</v>
      </c>
      <c r="AH143" s="54">
        <v>0.3059250302297461</v>
      </c>
      <c r="AI143" s="54">
        <v>0.26110790536641659</v>
      </c>
      <c r="AJ143" s="53">
        <v>0.32369758576874208</v>
      </c>
      <c r="AK143" s="54">
        <v>0.28100890207715135</v>
      </c>
      <c r="AL143" s="54">
        <v>0.23935389133627019</v>
      </c>
      <c r="AM143" s="54">
        <v>0.24686940966010734</v>
      </c>
      <c r="AN143" s="54">
        <v>0.31238273921200749</v>
      </c>
      <c r="AO143" s="54">
        <v>0.27009850651414047</v>
      </c>
      <c r="AP143" s="54">
        <v>0.27974167233174713</v>
      </c>
      <c r="AQ143" s="54">
        <v>0.28802816901408451</v>
      </c>
      <c r="AR143" s="54">
        <v>0.29135705905357839</v>
      </c>
      <c r="AS143" s="54">
        <v>0.46463414634146344</v>
      </c>
      <c r="AT143" s="54">
        <v>0.40772288472458829</v>
      </c>
      <c r="AU143" s="54">
        <v>0.34174553101997895</v>
      </c>
      <c r="AV143" s="54">
        <v>0.30201342281879195</v>
      </c>
      <c r="AW143" s="54">
        <v>0.26580310880829017</v>
      </c>
      <c r="AX143" s="54">
        <v>0.23997970573313038</v>
      </c>
      <c r="AY143" s="54">
        <v>0.23058133854421103</v>
      </c>
      <c r="AZ143" s="54">
        <v>0.19310344827586207</v>
      </c>
      <c r="BA143" s="54">
        <v>0.87221189591078063</v>
      </c>
      <c r="BB143" s="54">
        <v>0.75978647686832745</v>
      </c>
      <c r="BC143" s="54">
        <v>0.6438983756768013</v>
      </c>
      <c r="BD143" s="54">
        <v>0.5327142254115661</v>
      </c>
      <c r="BE143" s="54">
        <v>0.41036356038445465</v>
      </c>
      <c r="BF143" s="54">
        <v>0.2924416303917689</v>
      </c>
      <c r="BG143" s="54">
        <v>0.23820224719101124</v>
      </c>
      <c r="BH143" s="54">
        <v>0.20314212641578369</v>
      </c>
      <c r="BI143" s="54">
        <v>0.21613508442776735</v>
      </c>
      <c r="BJ143" s="54">
        <v>0.22</v>
      </c>
      <c r="BK143" s="54">
        <v>0.24222314392368313</v>
      </c>
      <c r="BL143" s="54">
        <v>0.2</v>
      </c>
      <c r="BM143" s="54">
        <v>0.22419140451927339</v>
      </c>
      <c r="BN143" s="54">
        <v>0.21425448185395715</v>
      </c>
      <c r="BO143" s="54">
        <v>0.20115197164377493</v>
      </c>
      <c r="BP143" s="54">
        <v>0.20683200748713149</v>
      </c>
      <c r="BQ143" s="54">
        <v>0.21834264432029796</v>
      </c>
      <c r="BR143" s="54">
        <v>0.20597851471275105</v>
      </c>
      <c r="BS143" s="54">
        <v>0.19218537028623353</v>
      </c>
      <c r="BT143" s="54">
        <v>0.20261754726126999</v>
      </c>
      <c r="BU143" s="54">
        <v>0.23627287853577372</v>
      </c>
      <c r="BV143" s="54">
        <v>0.20855332629355861</v>
      </c>
      <c r="BW143" s="54">
        <v>0.18098159509202455</v>
      </c>
      <c r="BX143" s="54">
        <v>0.17479674796747968</v>
      </c>
      <c r="BY143" s="54">
        <v>0.18553960659223817</v>
      </c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</row>
    <row r="144" spans="18:166" x14ac:dyDescent="0.25">
      <c r="R144" s="30"/>
      <c r="S144" s="45"/>
      <c r="T144" s="45"/>
      <c r="U144" s="46" t="s">
        <v>7</v>
      </c>
      <c r="V144" s="53"/>
      <c r="W144" s="53"/>
      <c r="X144" s="53"/>
      <c r="Y144" s="53"/>
      <c r="Z144" s="53"/>
      <c r="AA144" s="53">
        <v>0.83</v>
      </c>
      <c r="AB144" s="53">
        <v>0.36</v>
      </c>
      <c r="AC144" s="53">
        <v>0.52</v>
      </c>
      <c r="AD144" s="53">
        <v>0.42</v>
      </c>
      <c r="AE144" s="53">
        <v>0.28999999999999998</v>
      </c>
      <c r="AF144" s="53">
        <v>0.19</v>
      </c>
      <c r="AG144" s="54">
        <v>0.22</v>
      </c>
      <c r="AH144" s="54">
        <v>0.17659137577002054</v>
      </c>
      <c r="AI144" s="54">
        <v>0.1195840554592721</v>
      </c>
      <c r="AJ144" s="53">
        <v>0.19424460431654678</v>
      </c>
      <c r="AK144" s="54">
        <v>0.16666666666666666</v>
      </c>
      <c r="AL144" s="54">
        <v>0.12774193548387097</v>
      </c>
      <c r="AM144" s="54">
        <v>0.13106796116504854</v>
      </c>
      <c r="AN144" s="54">
        <v>0.14000000000000001</v>
      </c>
      <c r="AO144" s="54">
        <v>0.11764705882352941</v>
      </c>
      <c r="AP144" s="54">
        <v>0.14537444933920704</v>
      </c>
      <c r="AQ144" s="54">
        <v>0.15730337078651685</v>
      </c>
      <c r="AR144" s="54">
        <v>0.19166666666666668</v>
      </c>
      <c r="AS144" s="54">
        <v>0.27906976744186046</v>
      </c>
      <c r="AT144" s="54">
        <v>0.27058823529411763</v>
      </c>
      <c r="AU144" s="54">
        <v>0.25555555555555554</v>
      </c>
      <c r="AV144" s="54">
        <v>0.24</v>
      </c>
      <c r="AW144" s="54">
        <v>0.26373626373626374</v>
      </c>
      <c r="AX144" s="54">
        <v>0.3</v>
      </c>
      <c r="AY144" s="54">
        <v>0.28735632183908044</v>
      </c>
      <c r="AZ144" s="54">
        <v>0.2441860465116279</v>
      </c>
      <c r="BA144" s="54">
        <v>0.72727272727272729</v>
      </c>
      <c r="BB144" s="54">
        <v>0.5</v>
      </c>
      <c r="BC144" s="54">
        <v>0.42857142857142855</v>
      </c>
      <c r="BD144" s="54">
        <v>0.18181818181818182</v>
      </c>
      <c r="BE144" s="54">
        <v>0.16666666666666666</v>
      </c>
      <c r="BF144" s="54">
        <v>0.14285714285714285</v>
      </c>
      <c r="BG144" s="54">
        <v>0.15</v>
      </c>
      <c r="BH144" s="54">
        <v>0.13636363636363635</v>
      </c>
      <c r="BI144" s="54">
        <v>0.1111111111111111</v>
      </c>
      <c r="BJ144" s="54">
        <v>7.0000000000000007E-2</v>
      </c>
      <c r="BK144" s="54">
        <v>0.21428571428571427</v>
      </c>
      <c r="BL144" s="54">
        <v>0.27658582089552236</v>
      </c>
      <c r="BM144" s="54">
        <v>0.25</v>
      </c>
      <c r="BN144" s="54">
        <v>0.3</v>
      </c>
      <c r="BO144" s="54">
        <v>0.5</v>
      </c>
      <c r="BP144" s="54">
        <v>1</v>
      </c>
      <c r="BQ144" s="54"/>
      <c r="BR144" s="54"/>
      <c r="BS144" s="54"/>
      <c r="BT144" s="54"/>
      <c r="BU144" s="54"/>
      <c r="BV144" s="54"/>
      <c r="BW144" s="54"/>
      <c r="BX144" s="54"/>
      <c r="BY144" s="54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</row>
    <row r="145" spans="18:166" x14ac:dyDescent="0.25">
      <c r="R145" s="30"/>
      <c r="S145" s="45"/>
      <c r="T145" s="45"/>
      <c r="U145" s="46" t="s">
        <v>6</v>
      </c>
      <c r="V145" s="53"/>
      <c r="W145" s="53"/>
      <c r="X145" s="53"/>
      <c r="Y145" s="53"/>
      <c r="Z145" s="53"/>
      <c r="AA145" s="53">
        <v>0.48</v>
      </c>
      <c r="AB145" s="53">
        <v>0.46</v>
      </c>
      <c r="AC145" s="53">
        <v>0.27</v>
      </c>
      <c r="AD145" s="53">
        <v>0.23</v>
      </c>
      <c r="AE145" s="53">
        <v>0.18</v>
      </c>
      <c r="AF145" s="53">
        <v>0.15</v>
      </c>
      <c r="AG145" s="54">
        <v>0.1703056768558952</v>
      </c>
      <c r="AH145" s="54">
        <v>0.14073071718538566</v>
      </c>
      <c r="AI145" s="54">
        <v>0.11779448621553884</v>
      </c>
      <c r="AJ145" s="53">
        <v>0.13658536585365855</v>
      </c>
      <c r="AK145" s="54">
        <v>0.11337868480725624</v>
      </c>
      <c r="AL145" s="54">
        <v>8.790072388831438E-2</v>
      </c>
      <c r="AM145" s="54">
        <v>8.2364341085271311E-2</v>
      </c>
      <c r="AN145" s="54">
        <v>0.11794871794871795</v>
      </c>
      <c r="AO145" s="54">
        <v>9.5283018867924535E-2</v>
      </c>
      <c r="AP145" s="54">
        <v>0.10213143872113677</v>
      </c>
      <c r="AQ145" s="54">
        <v>0.10195035460992907</v>
      </c>
      <c r="AR145" s="54">
        <v>0.10622009569377991</v>
      </c>
      <c r="AS145" s="54">
        <v>0.1718931475029036</v>
      </c>
      <c r="AT145" s="54">
        <v>0.1616052060737527</v>
      </c>
      <c r="AU145" s="54">
        <v>0.15142276422764228</v>
      </c>
      <c r="AV145" s="54">
        <v>0.15160075329566855</v>
      </c>
      <c r="AW145" s="54">
        <v>0.1487603305785124</v>
      </c>
      <c r="AX145" s="54">
        <v>0.15758176412289396</v>
      </c>
      <c r="AY145" s="54">
        <v>0.15143120960295475</v>
      </c>
      <c r="AZ145" s="54">
        <v>0.12807463952502121</v>
      </c>
      <c r="BA145" s="54">
        <v>0.84382022471910112</v>
      </c>
      <c r="BB145" s="54">
        <v>0.72663551401869164</v>
      </c>
      <c r="BC145" s="54">
        <v>0.56269113149847094</v>
      </c>
      <c r="BD145" s="54">
        <v>0.45410628019323673</v>
      </c>
      <c r="BE145" s="54">
        <v>0.32466281310211947</v>
      </c>
      <c r="BF145" s="54">
        <v>0.22050816696914702</v>
      </c>
      <c r="BG145" s="54">
        <v>0.18589211618257262</v>
      </c>
      <c r="BH145" s="54">
        <v>0.17147192716236723</v>
      </c>
      <c r="BI145" s="54">
        <v>0.18493150684931506</v>
      </c>
      <c r="BJ145" s="54">
        <v>0.19</v>
      </c>
      <c r="BK145" s="54">
        <v>0.19246861924686193</v>
      </c>
      <c r="BL145" s="54">
        <v>0.181740614334471</v>
      </c>
      <c r="BM145" s="54">
        <v>0.16886543535620052</v>
      </c>
      <c r="BN145" s="54">
        <v>0.17276995305164319</v>
      </c>
      <c r="BO145" s="54">
        <v>0.17485822306238186</v>
      </c>
      <c r="BP145" s="54">
        <v>0.17345872518286312</v>
      </c>
      <c r="BQ145" s="54">
        <v>0.18153526970954356</v>
      </c>
      <c r="BR145" s="54">
        <v>0.16873706004140787</v>
      </c>
      <c r="BS145" s="54">
        <v>0.16575790621592149</v>
      </c>
      <c r="BT145" s="54">
        <v>0.16810344827586207</v>
      </c>
      <c r="BU145" s="54">
        <v>0.19179600886917961</v>
      </c>
      <c r="BV145" s="54">
        <v>0.16233090530697192</v>
      </c>
      <c r="BW145" s="54">
        <v>0.15778474399164055</v>
      </c>
      <c r="BX145" s="54">
        <v>0.16629955947136563</v>
      </c>
      <c r="BY145" s="54">
        <v>0.15932203389830507</v>
      </c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</row>
    <row r="146" spans="18:166" x14ac:dyDescent="0.25">
      <c r="R146" s="30"/>
      <c r="S146" s="45"/>
      <c r="T146" s="45"/>
      <c r="U146" s="46" t="s">
        <v>5</v>
      </c>
      <c r="V146" s="53"/>
      <c r="W146" s="53"/>
      <c r="X146" s="53"/>
      <c r="Y146" s="53"/>
      <c r="Z146" s="53"/>
      <c r="AA146" s="53">
        <v>0.53</v>
      </c>
      <c r="AB146" s="53">
        <v>0.47</v>
      </c>
      <c r="AC146" s="53">
        <v>0.38</v>
      </c>
      <c r="AD146" s="53">
        <v>0.33</v>
      </c>
      <c r="AE146" s="53">
        <v>0.27</v>
      </c>
      <c r="AF146" s="53">
        <v>0.21</v>
      </c>
      <c r="AG146" s="54">
        <v>0.29026730637422893</v>
      </c>
      <c r="AH146" s="54">
        <v>0.24669795873812903</v>
      </c>
      <c r="AI146" s="54">
        <v>0.21088806458651538</v>
      </c>
      <c r="AJ146" s="53">
        <v>0.272483378047358</v>
      </c>
      <c r="AK146" s="54">
        <v>0.24188920768042374</v>
      </c>
      <c r="AL146" s="54">
        <v>0.20912052117263843</v>
      </c>
      <c r="AM146" s="54">
        <v>0.21894618834080717</v>
      </c>
      <c r="AN146" s="54">
        <v>0.26734834558823528</v>
      </c>
      <c r="AO146" s="54">
        <v>0.22554890219560877</v>
      </c>
      <c r="AP146" s="54">
        <v>0.22074468085106383</v>
      </c>
      <c r="AQ146" s="54">
        <v>0.24291626870423433</v>
      </c>
      <c r="AR146" s="54">
        <v>0.23258043895163008</v>
      </c>
      <c r="AS146" s="54">
        <v>0.29990714948932218</v>
      </c>
      <c r="AT146" s="54">
        <v>0.2865156418554477</v>
      </c>
      <c r="AU146" s="54">
        <v>0.27243793761935076</v>
      </c>
      <c r="AV146" s="54">
        <v>0.25702393340270552</v>
      </c>
      <c r="AW146" s="54">
        <v>0.24950711938663747</v>
      </c>
      <c r="AX146" s="54">
        <v>0.24109682557742632</v>
      </c>
      <c r="AY146" s="54">
        <v>0.23098913664951401</v>
      </c>
      <c r="AZ146" s="54">
        <v>0.19288061336254109</v>
      </c>
      <c r="BA146" s="54">
        <v>0.86067339303933799</v>
      </c>
      <c r="BB146" s="54">
        <v>0.77279521674140506</v>
      </c>
      <c r="BC146" s="54">
        <v>0.62810190801808752</v>
      </c>
      <c r="BD146" s="54">
        <v>0.51681472081218272</v>
      </c>
      <c r="BE146" s="54">
        <v>0.41591797907197969</v>
      </c>
      <c r="BF146" s="54">
        <v>0.29003208777559258</v>
      </c>
      <c r="BG146" s="54">
        <v>0.24933372816108973</v>
      </c>
      <c r="BH146" s="54">
        <v>0.21975749600526365</v>
      </c>
      <c r="BI146" s="54">
        <v>0.22413475699558175</v>
      </c>
      <c r="BJ146" s="54">
        <v>0.22</v>
      </c>
      <c r="BK146" s="54">
        <v>0.22390302544580246</v>
      </c>
      <c r="BL146" s="54">
        <v>0.2173476558578456</v>
      </c>
      <c r="BM146" s="54">
        <v>0.21476510067114093</v>
      </c>
      <c r="BN146" s="54">
        <v>0.22310160427807488</v>
      </c>
      <c r="BO146" s="54">
        <v>0.21357665697382933</v>
      </c>
      <c r="BP146" s="54">
        <v>0.22499752205372187</v>
      </c>
      <c r="BQ146" s="54">
        <v>0.23508771929824562</v>
      </c>
      <c r="BR146" s="54">
        <v>0.228924761635042</v>
      </c>
      <c r="BS146" s="54">
        <v>0.22564006377192161</v>
      </c>
      <c r="BT146" s="54">
        <v>0.21543726920652076</v>
      </c>
      <c r="BU146" s="54">
        <v>0.23058317656543939</v>
      </c>
      <c r="BV146" s="54">
        <v>0.20721759177159071</v>
      </c>
      <c r="BW146" s="54">
        <v>0.20108499095840868</v>
      </c>
      <c r="BX146" s="54">
        <v>0.20567185543030952</v>
      </c>
      <c r="BY146" s="54">
        <v>0.19596065117088884</v>
      </c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</row>
    <row r="147" spans="18:166" x14ac:dyDescent="0.25">
      <c r="R147" s="30"/>
      <c r="S147" s="45"/>
      <c r="T147" s="45"/>
      <c r="U147" s="46" t="s">
        <v>51</v>
      </c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4"/>
      <c r="AH147" s="54"/>
      <c r="AI147" s="54"/>
      <c r="AJ147" s="53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>
        <v>0.26422372227579555</v>
      </c>
      <c r="BJ147" s="54">
        <v>0.28000000000000003</v>
      </c>
      <c r="BK147" s="54">
        <v>0.2677248677248677</v>
      </c>
      <c r="BL147" s="54">
        <v>0.24867724867724866</v>
      </c>
      <c r="BM147" s="54">
        <v>0.28162291169451076</v>
      </c>
      <c r="BN147" s="54">
        <v>0.27044025157232704</v>
      </c>
      <c r="BO147" s="54">
        <v>0.21621621621621623</v>
      </c>
      <c r="BP147" s="54">
        <v>0.22641509433962265</v>
      </c>
      <c r="BQ147" s="54">
        <v>0.2391304347826087</v>
      </c>
      <c r="BR147" s="54">
        <v>0.22938144329896906</v>
      </c>
      <c r="BS147" s="54">
        <v>0.20734908136482941</v>
      </c>
      <c r="BT147" s="54">
        <v>0.20930232558139536</v>
      </c>
      <c r="BU147" s="54">
        <v>0.23234916559691912</v>
      </c>
      <c r="BV147" s="54">
        <v>0.22919508867667121</v>
      </c>
      <c r="BW147" s="54">
        <v>0.21613394216133941</v>
      </c>
      <c r="BX147" s="54">
        <v>0.23200000000000001</v>
      </c>
      <c r="BY147" s="54">
        <v>0.24545454545454545</v>
      </c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</row>
    <row r="148" spans="18:166" x14ac:dyDescent="0.25">
      <c r="R148" s="30"/>
      <c r="S148" s="45"/>
      <c r="T148" s="45"/>
      <c r="U148" s="46" t="s">
        <v>4</v>
      </c>
      <c r="V148" s="53"/>
      <c r="W148" s="53"/>
      <c r="X148" s="53"/>
      <c r="Y148" s="53"/>
      <c r="Z148" s="53"/>
      <c r="AA148" s="53">
        <v>0.55000000000000004</v>
      </c>
      <c r="AB148" s="53">
        <v>0.35</v>
      </c>
      <c r="AC148" s="53">
        <v>0.39</v>
      </c>
      <c r="AD148" s="53">
        <v>0.34</v>
      </c>
      <c r="AE148" s="53">
        <v>0.32</v>
      </c>
      <c r="AF148" s="53">
        <v>0.28999999999999998</v>
      </c>
      <c r="AG148" s="54">
        <v>0.42763744427934619</v>
      </c>
      <c r="AH148" s="54">
        <v>0.35308119545093891</v>
      </c>
      <c r="AI148" s="54">
        <v>0.28101644245142005</v>
      </c>
      <c r="AJ148" s="53">
        <v>0.36472836472836473</v>
      </c>
      <c r="AK148" s="54">
        <v>0.31563050591492575</v>
      </c>
      <c r="AL148" s="54">
        <v>0.25027883113986171</v>
      </c>
      <c r="AM148" s="54">
        <v>0.25124972831993048</v>
      </c>
      <c r="AN148" s="54">
        <v>0.32380732887762159</v>
      </c>
      <c r="AO148" s="54">
        <v>0.25488530161427359</v>
      </c>
      <c r="AP148" s="54">
        <v>0.25837018319646243</v>
      </c>
      <c r="AQ148" s="54">
        <v>0.26781725888324875</v>
      </c>
      <c r="AR148" s="54">
        <v>0.25658945686900958</v>
      </c>
      <c r="AS148" s="54">
        <v>0.33831325301204818</v>
      </c>
      <c r="AT148" s="54">
        <v>0.31013685919740197</v>
      </c>
      <c r="AU148" s="54">
        <v>0.29102533743784037</v>
      </c>
      <c r="AV148" s="54">
        <v>0.27819905213270141</v>
      </c>
      <c r="AW148" s="54">
        <v>0.27680552132117325</v>
      </c>
      <c r="AX148" s="54">
        <v>0.26370409792442789</v>
      </c>
      <c r="AY148" s="54">
        <v>0.25731936610260542</v>
      </c>
      <c r="AZ148" s="54">
        <v>0.22759562841530054</v>
      </c>
      <c r="BA148" s="54">
        <v>0.91495303376491499</v>
      </c>
      <c r="BB148" s="54">
        <v>0.83474034279866971</v>
      </c>
      <c r="BC148" s="54">
        <v>0.70092098885118759</v>
      </c>
      <c r="BD148" s="54">
        <v>0.58631921824104238</v>
      </c>
      <c r="BE148" s="54"/>
      <c r="BF148" s="54">
        <v>0.37090834697217678</v>
      </c>
      <c r="BG148" s="54">
        <v>0.25527466261167081</v>
      </c>
      <c r="BH148" s="54">
        <v>0.20848056537102475</v>
      </c>
      <c r="BI148" s="54">
        <v>0.23624541513837946</v>
      </c>
      <c r="BJ148" s="54">
        <v>0.22</v>
      </c>
      <c r="BK148" s="54">
        <v>0.21923013381794151</v>
      </c>
      <c r="BL148" s="54">
        <v>0.20963172804532579</v>
      </c>
      <c r="BM148" s="54">
        <v>0.26086185493881892</v>
      </c>
      <c r="BN148" s="54">
        <v>0.25535082821514982</v>
      </c>
      <c r="BO148" s="54">
        <v>0.19668425018839489</v>
      </c>
      <c r="BP148" s="54">
        <v>0.20123839009287925</v>
      </c>
      <c r="BQ148" s="54">
        <v>0.20587060702875398</v>
      </c>
      <c r="BR148" s="54">
        <v>0.19745094072425654</v>
      </c>
      <c r="BS148" s="54">
        <v>0.18574908647990257</v>
      </c>
      <c r="BT148" s="54">
        <v>0.18344562078922041</v>
      </c>
      <c r="BU148" s="54">
        <v>0.20835869344694663</v>
      </c>
      <c r="BV148" s="54">
        <v>0.19751471550032701</v>
      </c>
      <c r="BW148" s="54">
        <v>0.19914779098452567</v>
      </c>
      <c r="BX148" s="54">
        <v>0.19358641829757134</v>
      </c>
      <c r="BY148" s="54">
        <v>0.22323943661971832</v>
      </c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</row>
    <row r="149" spans="18:166" x14ac:dyDescent="0.25">
      <c r="R149" s="30"/>
      <c r="S149" s="45"/>
      <c r="T149" s="45"/>
      <c r="U149" s="46" t="s">
        <v>61</v>
      </c>
      <c r="V149" s="53"/>
      <c r="W149" s="53"/>
      <c r="X149" s="53"/>
      <c r="Y149" s="53"/>
      <c r="Z149" s="53"/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4">
        <v>0</v>
      </c>
      <c r="AH149" s="54">
        <v>0.27</v>
      </c>
      <c r="AI149" s="54">
        <v>0.21</v>
      </c>
      <c r="AJ149" s="53">
        <v>0.23604060913705585</v>
      </c>
      <c r="AK149" s="54">
        <v>0.22519083969465647</v>
      </c>
      <c r="AL149" s="54">
        <v>0.24489795918367346</v>
      </c>
      <c r="AM149" s="54">
        <v>0.27515723270440251</v>
      </c>
      <c r="AN149" s="54">
        <v>0.1853997682502897</v>
      </c>
      <c r="AO149" s="54">
        <v>0.18362573099415205</v>
      </c>
      <c r="AP149" s="54">
        <v>0.30779220779220778</v>
      </c>
      <c r="AQ149" s="54">
        <v>0.51017811704834604</v>
      </c>
      <c r="AR149" s="54">
        <v>0.49017038007863695</v>
      </c>
      <c r="AS149" s="54">
        <v>0.50436953807740326</v>
      </c>
      <c r="AT149" s="54"/>
      <c r="AU149" s="54"/>
      <c r="AV149" s="54"/>
      <c r="AW149" s="54"/>
      <c r="AX149" s="54"/>
      <c r="AY149" s="54"/>
      <c r="AZ149" s="54"/>
      <c r="BA149" s="54"/>
      <c r="BB149" s="54">
        <v>0.734375</v>
      </c>
      <c r="BC149" s="54">
        <v>0.66153846153846152</v>
      </c>
      <c r="BD149" s="54">
        <v>0.52054794520547942</v>
      </c>
      <c r="BE149" s="54">
        <v>0.47393599472121412</v>
      </c>
      <c r="BF149" s="54">
        <v>0.24299065420560748</v>
      </c>
      <c r="BG149" s="54">
        <v>0.13698630136986301</v>
      </c>
      <c r="BH149" s="54">
        <v>0.11583011583011583</v>
      </c>
      <c r="BI149" s="54">
        <v>0.12757201646090535</v>
      </c>
      <c r="BJ149" s="54">
        <v>0.14000000000000001</v>
      </c>
      <c r="BK149" s="54">
        <v>0.153184165232358</v>
      </c>
      <c r="BL149" s="54">
        <v>0.14387211367673181</v>
      </c>
      <c r="BM149" s="54">
        <v>0.16560509554140126</v>
      </c>
      <c r="BN149" s="54">
        <v>0.28301886792452829</v>
      </c>
      <c r="BO149" s="54">
        <v>0.37017994858611825</v>
      </c>
      <c r="BP149" s="54">
        <v>0.35504885993485341</v>
      </c>
      <c r="BQ149" s="54">
        <v>0.30314960629921262</v>
      </c>
      <c r="BR149" s="54">
        <v>0.19574468085106383</v>
      </c>
      <c r="BS149" s="54">
        <v>0.1652542372881356</v>
      </c>
      <c r="BT149" s="54">
        <v>0.16455696202531644</v>
      </c>
      <c r="BU149" s="54">
        <v>0.1940928270042194</v>
      </c>
      <c r="BV149" s="54">
        <v>0.17596566523605151</v>
      </c>
      <c r="BW149" s="54">
        <v>0.15702479338842976</v>
      </c>
      <c r="BX149" s="54">
        <v>0.16317991631799164</v>
      </c>
      <c r="BY149" s="54">
        <v>0.25120772946859904</v>
      </c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</row>
    <row r="150" spans="18:166" x14ac:dyDescent="0.25">
      <c r="R150" s="30"/>
      <c r="S150" s="45"/>
      <c r="T150" s="45"/>
      <c r="U150" s="46" t="s">
        <v>38</v>
      </c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4"/>
      <c r="AH150" s="54">
        <v>0.28000000000000003</v>
      </c>
      <c r="AI150" s="54">
        <v>0.25</v>
      </c>
      <c r="AJ150" s="53">
        <v>0.50897226753670477</v>
      </c>
      <c r="AK150" s="54">
        <v>0.42768079800498754</v>
      </c>
      <c r="AL150" s="54">
        <v>0.38035527690700105</v>
      </c>
      <c r="AM150" s="54">
        <v>0.41903019213174747</v>
      </c>
      <c r="AN150" s="54">
        <v>0.50934995547640249</v>
      </c>
      <c r="AO150" s="54">
        <v>0.41834061135371181</v>
      </c>
      <c r="AP150" s="54">
        <v>0.39723661485319517</v>
      </c>
      <c r="AQ150" s="54">
        <v>0.41428571428571431</v>
      </c>
      <c r="AR150" s="54">
        <v>0.36850921273031828</v>
      </c>
      <c r="AS150" s="54">
        <v>0.61334745762711862</v>
      </c>
      <c r="AT150" s="54">
        <v>0.55384615384615388</v>
      </c>
      <c r="AU150" s="54">
        <v>0.51147842056932968</v>
      </c>
      <c r="AV150" s="54">
        <v>0.46724890829694321</v>
      </c>
      <c r="AW150" s="54">
        <v>0.42222222222222222</v>
      </c>
      <c r="AX150" s="54">
        <v>0.38998035363457761</v>
      </c>
      <c r="AY150" s="54">
        <v>0.3472348141432457</v>
      </c>
      <c r="AZ150" s="54">
        <v>0.29437609841827767</v>
      </c>
      <c r="BA150" s="54">
        <v>0.8666666666666667</v>
      </c>
      <c r="BB150" s="54">
        <v>0.76988636363636365</v>
      </c>
      <c r="BC150" s="54">
        <v>0.65864939870490291</v>
      </c>
      <c r="BD150" s="54">
        <v>0.53638814016172509</v>
      </c>
      <c r="BE150" s="54">
        <v>0.40356564019448948</v>
      </c>
      <c r="BF150" s="54">
        <v>0.33</v>
      </c>
      <c r="BG150" s="54">
        <v>0.27708006279434849</v>
      </c>
      <c r="BH150" s="54">
        <v>0.24591381872213966</v>
      </c>
      <c r="BI150" s="54">
        <v>0.29008746355685133</v>
      </c>
      <c r="BJ150" s="54">
        <v>0.28000000000000003</v>
      </c>
      <c r="BK150" s="54">
        <v>0.27542687453600595</v>
      </c>
      <c r="BL150" s="54">
        <v>0.26070623591284747</v>
      </c>
      <c r="BM150" s="54">
        <v>0.27561556791104053</v>
      </c>
      <c r="BN150" s="54">
        <v>0.25</v>
      </c>
      <c r="BO150" s="54">
        <v>0.25</v>
      </c>
      <c r="BP150" s="54">
        <v>0.24516129032258063</v>
      </c>
      <c r="BQ150" s="54">
        <v>0.28080469404861691</v>
      </c>
      <c r="BR150" s="54">
        <v>0.26666666666666666</v>
      </c>
      <c r="BS150" s="54">
        <v>0.23981042654028437</v>
      </c>
      <c r="BT150" s="54">
        <v>0.22380952380952382</v>
      </c>
      <c r="BU150" s="54">
        <v>0.20927835051546392</v>
      </c>
      <c r="BV150" s="54">
        <v>0.18</v>
      </c>
      <c r="BW150" s="54">
        <v>0.16473317865429235</v>
      </c>
      <c r="BX150" s="54">
        <v>0.1411901983663944</v>
      </c>
      <c r="BY150" s="54">
        <v>0.1377497371188223</v>
      </c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</row>
    <row r="151" spans="18:166" x14ac:dyDescent="0.25">
      <c r="R151" s="30"/>
      <c r="S151" s="45"/>
      <c r="T151" s="45"/>
      <c r="U151" s="46" t="s">
        <v>3</v>
      </c>
      <c r="V151" s="53"/>
      <c r="W151" s="53"/>
      <c r="X151" s="53"/>
      <c r="Y151" s="53"/>
      <c r="Z151" s="53"/>
      <c r="AA151" s="53">
        <v>0.4</v>
      </c>
      <c r="AB151" s="53">
        <v>0.6</v>
      </c>
      <c r="AC151" s="53">
        <v>0.31</v>
      </c>
      <c r="AD151" s="53">
        <v>0.28000000000000003</v>
      </c>
      <c r="AE151" s="53">
        <v>0.23</v>
      </c>
      <c r="AF151" s="53">
        <v>0.19</v>
      </c>
      <c r="AG151" s="54">
        <v>0.25710419485791608</v>
      </c>
      <c r="AH151" s="54">
        <v>0.24276729559748428</v>
      </c>
      <c r="AI151" s="54">
        <v>0.21954161640530759</v>
      </c>
      <c r="AJ151" s="53">
        <v>0.30106257378984652</v>
      </c>
      <c r="AK151" s="54">
        <v>0.27293577981651373</v>
      </c>
      <c r="AL151" s="54">
        <v>0.24968944099378881</v>
      </c>
      <c r="AM151" s="54">
        <v>0.30650887573964497</v>
      </c>
      <c r="AN151" s="54">
        <v>0.36678200692041524</v>
      </c>
      <c r="AO151" s="54">
        <v>0.31140350877192985</v>
      </c>
      <c r="AP151" s="54">
        <v>0.28765690376569036</v>
      </c>
      <c r="AQ151" s="54">
        <v>0.2651209677419355</v>
      </c>
      <c r="AR151" s="54">
        <v>0.26153846153846155</v>
      </c>
      <c r="AS151" s="54">
        <v>0.38335435056746531</v>
      </c>
      <c r="AT151" s="54">
        <v>0.36225087924970689</v>
      </c>
      <c r="AU151" s="54">
        <v>0.32723112128146453</v>
      </c>
      <c r="AV151" s="54">
        <v>0.2911111111111111</v>
      </c>
      <c r="AW151" s="54">
        <v>0.27541371158392436</v>
      </c>
      <c r="AX151" s="54">
        <v>0.26633165829145727</v>
      </c>
      <c r="AY151" s="54">
        <v>0.23974358974358975</v>
      </c>
      <c r="AZ151" s="54">
        <v>0.18988902589395806</v>
      </c>
      <c r="BA151" s="54">
        <v>0.84791386271870794</v>
      </c>
      <c r="BB151" s="54">
        <v>0.76502002670226965</v>
      </c>
      <c r="BC151" s="54">
        <v>0.64835164835164838</v>
      </c>
      <c r="BD151" s="54">
        <v>0.53341148886283707</v>
      </c>
      <c r="BE151" s="54">
        <v>0.44258639910813824</v>
      </c>
      <c r="BF151" s="54">
        <v>0.3315276273022752</v>
      </c>
      <c r="BG151" s="54">
        <v>0.2936259143155695</v>
      </c>
      <c r="BH151" s="54">
        <v>0.26987447698744771</v>
      </c>
      <c r="BI151" s="54">
        <v>0.26515930113052416</v>
      </c>
      <c r="BJ151" s="54">
        <v>0.25</v>
      </c>
      <c r="BK151" s="54">
        <v>0.25054945054945055</v>
      </c>
      <c r="BL151" s="54">
        <v>0.22666666666666666</v>
      </c>
      <c r="BM151" s="54">
        <v>0.22055427251732102</v>
      </c>
      <c r="BN151" s="54">
        <v>0.21718377088305491</v>
      </c>
      <c r="BO151" s="54">
        <v>0.21099887766554434</v>
      </c>
      <c r="BP151" s="54">
        <v>0.21296296296296297</v>
      </c>
      <c r="BQ151" s="54">
        <v>0.215</v>
      </c>
      <c r="BR151" s="54">
        <v>0.21036585365853658</v>
      </c>
      <c r="BS151" s="54">
        <v>0.21771611526147278</v>
      </c>
      <c r="BT151" s="54">
        <v>0.21280991735537191</v>
      </c>
      <c r="BU151" s="54">
        <v>0.23309788092835521</v>
      </c>
      <c r="BV151" s="54">
        <v>0.23</v>
      </c>
      <c r="BW151" s="54">
        <v>0.21128205128205127</v>
      </c>
      <c r="BX151" s="54">
        <v>0.20977596741344195</v>
      </c>
      <c r="BY151" s="54">
        <v>0.20362903225806453</v>
      </c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</row>
    <row r="152" spans="18:166" x14ac:dyDescent="0.25">
      <c r="R152" s="30"/>
      <c r="S152" s="45"/>
      <c r="T152" s="45"/>
      <c r="U152" s="46" t="s">
        <v>2</v>
      </c>
      <c r="V152" s="53"/>
      <c r="W152" s="53"/>
      <c r="X152" s="53"/>
      <c r="Y152" s="53"/>
      <c r="Z152" s="53"/>
      <c r="AA152" s="53">
        <v>0.69</v>
      </c>
      <c r="AB152" s="53">
        <v>0.6</v>
      </c>
      <c r="AC152" s="53">
        <v>0.46</v>
      </c>
      <c r="AD152" s="53">
        <v>0.37</v>
      </c>
      <c r="AE152" s="53">
        <v>0.28000000000000003</v>
      </c>
      <c r="AF152" s="53">
        <v>0.22</v>
      </c>
      <c r="AG152" s="54">
        <v>0.33673469387755101</v>
      </c>
      <c r="AH152" s="54">
        <v>0.29147021003000428</v>
      </c>
      <c r="AI152" s="54">
        <v>0.23653917564054958</v>
      </c>
      <c r="AJ152" s="53">
        <v>0.32141469102215314</v>
      </c>
      <c r="AK152" s="54">
        <v>0.27582572030920588</v>
      </c>
      <c r="AL152" s="54">
        <v>0.22523164647184604</v>
      </c>
      <c r="AM152" s="54">
        <v>0.23869863013698631</v>
      </c>
      <c r="AN152" s="54">
        <v>0.30698778833107193</v>
      </c>
      <c r="AO152" s="54">
        <v>0.26406035665294925</v>
      </c>
      <c r="AP152" s="54">
        <v>0.26412378553436489</v>
      </c>
      <c r="AQ152" s="54">
        <v>0.31026252983293556</v>
      </c>
      <c r="AR152" s="54">
        <v>0.32991985752448799</v>
      </c>
      <c r="AS152" s="54">
        <v>0.37685774946921446</v>
      </c>
      <c r="AT152" s="54">
        <v>0.34201123021949975</v>
      </c>
      <c r="AU152" s="54">
        <v>0.31337648327939588</v>
      </c>
      <c r="AV152" s="54">
        <v>0.29694323144104806</v>
      </c>
      <c r="AW152" s="54">
        <v>0.29542790152403281</v>
      </c>
      <c r="AX152" s="54">
        <v>0.27843601895734599</v>
      </c>
      <c r="AY152" s="54">
        <v>0.24489795918367346</v>
      </c>
      <c r="AZ152" s="54">
        <v>0.18547959724430313</v>
      </c>
      <c r="BA152" s="54">
        <v>0.79374389051808403</v>
      </c>
      <c r="BB152" s="54">
        <v>0.68542074363992167</v>
      </c>
      <c r="BC152" s="54">
        <v>0.57557323350491341</v>
      </c>
      <c r="BD152" s="54">
        <v>0.4550953932061424</v>
      </c>
      <c r="BE152" s="54">
        <v>0.35146443514644349</v>
      </c>
      <c r="BF152" s="54">
        <v>0.26469268730372364</v>
      </c>
      <c r="BG152" s="54">
        <v>0.23355817875210794</v>
      </c>
      <c r="BH152" s="54">
        <v>0.21570319240724764</v>
      </c>
      <c r="BI152" s="54">
        <v>0.2199188823794502</v>
      </c>
      <c r="BJ152" s="54">
        <v>0.21</v>
      </c>
      <c r="BK152" s="54">
        <v>0.2115987460815047</v>
      </c>
      <c r="BL152" s="54">
        <v>0.19700332963374029</v>
      </c>
      <c r="BM152" s="54">
        <v>0.18557919621749408</v>
      </c>
      <c r="BN152" s="54">
        <v>0.17489069331667709</v>
      </c>
      <c r="BO152" s="54">
        <v>0.17471872931833224</v>
      </c>
      <c r="BP152" s="54">
        <v>0.20013661202185792</v>
      </c>
      <c r="BQ152" s="54">
        <v>0.20672740014015417</v>
      </c>
      <c r="BR152" s="54">
        <v>0.21123755334281649</v>
      </c>
      <c r="BS152" s="54">
        <v>0.20027816411682892</v>
      </c>
      <c r="BT152" s="54">
        <v>0.22070844686648503</v>
      </c>
      <c r="BU152" s="54">
        <v>0.23711340206185566</v>
      </c>
      <c r="BV152" s="54">
        <v>0.21811594202898552</v>
      </c>
      <c r="BW152" s="54">
        <v>0.21742112482853224</v>
      </c>
      <c r="BX152" s="54">
        <v>0.2294751009421265</v>
      </c>
      <c r="BY152" s="54">
        <v>0.22256857855361595</v>
      </c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</row>
    <row r="153" spans="18:166" x14ac:dyDescent="0.25">
      <c r="R153" s="30"/>
      <c r="S153" s="45"/>
      <c r="T153" s="45"/>
      <c r="U153" s="46" t="s">
        <v>0</v>
      </c>
      <c r="V153" s="53"/>
      <c r="W153" s="53"/>
      <c r="X153" s="53"/>
      <c r="Y153" s="53"/>
      <c r="Z153" s="53"/>
      <c r="AA153" s="53">
        <v>0.43</v>
      </c>
      <c r="AB153" s="53">
        <v>0.38</v>
      </c>
      <c r="AC153" s="53">
        <v>0.33</v>
      </c>
      <c r="AD153" s="53">
        <v>0.31</v>
      </c>
      <c r="AE153" s="53">
        <v>0.28999999999999998</v>
      </c>
      <c r="AF153" s="53">
        <v>0.26</v>
      </c>
      <c r="AG153" s="54">
        <v>0.36654135338345867</v>
      </c>
      <c r="AH153" s="54">
        <v>0.32169491525423727</v>
      </c>
      <c r="AI153" s="54">
        <v>0.25841645885286785</v>
      </c>
      <c r="AJ153" s="53">
        <v>0.31133038448451855</v>
      </c>
      <c r="AK153" s="54">
        <v>0.2914032869785082</v>
      </c>
      <c r="AL153" s="54">
        <v>0.24489182692307693</v>
      </c>
      <c r="AM153" s="54">
        <v>0.23773049645390071</v>
      </c>
      <c r="AN153" s="54">
        <v>0.2841068917018284</v>
      </c>
      <c r="AO153" s="54">
        <v>0.24985978687605159</v>
      </c>
      <c r="AP153" s="54">
        <v>0.25503355704697989</v>
      </c>
      <c r="AQ153" s="54">
        <v>0.28212290502793297</v>
      </c>
      <c r="AR153" s="54">
        <v>0.27296416938110751</v>
      </c>
      <c r="AS153" s="54">
        <v>0.35636363636363638</v>
      </c>
      <c r="AT153" s="54">
        <v>0.3380067052727827</v>
      </c>
      <c r="AU153" s="54">
        <v>0.31755676367125041</v>
      </c>
      <c r="AV153" s="54">
        <v>0.30327362569487337</v>
      </c>
      <c r="AW153" s="54">
        <v>0.29178651326302335</v>
      </c>
      <c r="AX153" s="54">
        <v>0.28566732412886259</v>
      </c>
      <c r="AY153" s="54">
        <v>0.26930320150659132</v>
      </c>
      <c r="AZ153" s="54">
        <v>0.23840048840048841</v>
      </c>
      <c r="BA153" s="54">
        <v>0.82354972375690605</v>
      </c>
      <c r="BB153" s="54">
        <v>0.71667805878332191</v>
      </c>
      <c r="BC153" s="54">
        <v>0.56999999999999995</v>
      </c>
      <c r="BD153" s="54">
        <v>0.45380434782608697</v>
      </c>
      <c r="BE153" s="54">
        <v>0.33737433471318745</v>
      </c>
      <c r="BF153" s="54">
        <v>0.22956234516928159</v>
      </c>
      <c r="BG153" s="54">
        <v>0.19239601939270223</v>
      </c>
      <c r="BH153" s="54">
        <v>0.17207949587978671</v>
      </c>
      <c r="BI153" s="54">
        <v>0.18876247968423496</v>
      </c>
      <c r="BJ153" s="54">
        <v>0.2</v>
      </c>
      <c r="BK153" s="54">
        <v>0.20035641547861507</v>
      </c>
      <c r="BL153" s="54">
        <v>0.21128608923884515</v>
      </c>
      <c r="BM153" s="54">
        <v>0.20798436627582356</v>
      </c>
      <c r="BN153" s="54">
        <v>0.22180232558139534</v>
      </c>
      <c r="BO153" s="54">
        <v>0.19839679358717435</v>
      </c>
      <c r="BP153" s="54">
        <v>0.21231484170781295</v>
      </c>
      <c r="BQ153" s="54">
        <v>0.22215692036438436</v>
      </c>
      <c r="BR153" s="54">
        <v>0.21479988482579901</v>
      </c>
      <c r="BS153" s="54">
        <v>0.21315192743764172</v>
      </c>
      <c r="BT153" s="54">
        <v>0.20476586311997783</v>
      </c>
      <c r="BU153" s="54">
        <v>0.2341804979253112</v>
      </c>
      <c r="BV153" s="54">
        <v>0.22339357429718876</v>
      </c>
      <c r="BW153" s="54">
        <v>0.21954221018951514</v>
      </c>
      <c r="BX153" s="54">
        <v>0.32699167657550537</v>
      </c>
      <c r="BY153" s="54">
        <v>0.32772543741588156</v>
      </c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</row>
    <row r="154" spans="18:166" x14ac:dyDescent="0.25">
      <c r="R154" s="30"/>
      <c r="S154" s="45"/>
      <c r="T154" s="45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</row>
    <row r="155" spans="18:166" x14ac:dyDescent="0.25">
      <c r="R155" s="30"/>
      <c r="S155" s="45"/>
      <c r="T155" s="45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54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54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</row>
    <row r="156" spans="18:166" x14ac:dyDescent="0.25">
      <c r="R156" s="30"/>
      <c r="S156" s="45"/>
      <c r="T156" s="45"/>
      <c r="U156" s="46" t="s">
        <v>36</v>
      </c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54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54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</row>
    <row r="157" spans="18:166" x14ac:dyDescent="0.25">
      <c r="R157" s="30"/>
      <c r="S157" s="45"/>
      <c r="T157" s="45"/>
      <c r="U157" s="46"/>
      <c r="V157" s="51">
        <v>43101</v>
      </c>
      <c r="W157" s="51">
        <v>43132</v>
      </c>
      <c r="X157" s="51">
        <v>43160</v>
      </c>
      <c r="Y157" s="51">
        <v>43191</v>
      </c>
      <c r="Z157" s="51">
        <v>43221</v>
      </c>
      <c r="AA157" s="51">
        <v>43252</v>
      </c>
      <c r="AB157" s="51">
        <v>43282</v>
      </c>
      <c r="AC157" s="51">
        <v>43313</v>
      </c>
      <c r="AD157" s="51">
        <v>43344</v>
      </c>
      <c r="AE157" s="51">
        <v>43374</v>
      </c>
      <c r="AF157" s="51">
        <v>43405</v>
      </c>
      <c r="AG157" s="51">
        <v>43435</v>
      </c>
      <c r="AH157" s="51">
        <v>43466</v>
      </c>
      <c r="AI157" s="51">
        <v>43497</v>
      </c>
      <c r="AJ157" s="51">
        <v>43525</v>
      </c>
      <c r="AK157" s="51">
        <v>43556</v>
      </c>
      <c r="AL157" s="51">
        <v>43586</v>
      </c>
      <c r="AM157" s="51">
        <v>43617</v>
      </c>
      <c r="AN157" s="51">
        <v>43647</v>
      </c>
      <c r="AO157" s="51">
        <v>43678</v>
      </c>
      <c r="AP157" s="51">
        <v>43709</v>
      </c>
      <c r="AQ157" s="51">
        <v>43739</v>
      </c>
      <c r="AR157" s="51">
        <v>43770</v>
      </c>
      <c r="AS157" s="51">
        <v>43800</v>
      </c>
      <c r="AT157" s="51">
        <v>43831</v>
      </c>
      <c r="AU157" s="51">
        <v>43862</v>
      </c>
      <c r="AV157" s="51">
        <v>43891</v>
      </c>
      <c r="AW157" s="51">
        <v>43922</v>
      </c>
      <c r="AX157" s="51">
        <v>43952</v>
      </c>
      <c r="AY157" s="51">
        <v>43983</v>
      </c>
      <c r="AZ157" s="51">
        <v>44013</v>
      </c>
      <c r="BA157" s="51">
        <v>44227</v>
      </c>
      <c r="BB157" s="51">
        <v>44228</v>
      </c>
      <c r="BC157" s="51">
        <v>44256</v>
      </c>
      <c r="BD157" s="51">
        <v>44287</v>
      </c>
      <c r="BE157" s="51">
        <v>44317</v>
      </c>
      <c r="BF157" s="51">
        <v>44348</v>
      </c>
      <c r="BG157" s="51">
        <v>44378</v>
      </c>
      <c r="BH157" s="51">
        <v>44409</v>
      </c>
      <c r="BI157" s="51">
        <v>44440</v>
      </c>
      <c r="BJ157" s="51">
        <v>44470</v>
      </c>
      <c r="BK157" s="51">
        <v>44501</v>
      </c>
      <c r="BL157" s="51">
        <v>44531</v>
      </c>
      <c r="BM157" s="51">
        <v>44562</v>
      </c>
      <c r="BN157" s="51">
        <v>44593</v>
      </c>
      <c r="BO157" s="51">
        <v>44621</v>
      </c>
      <c r="BP157" s="51">
        <v>44652</v>
      </c>
      <c r="BQ157" s="51">
        <v>44682</v>
      </c>
      <c r="BR157" s="51">
        <v>44713</v>
      </c>
      <c r="BS157" s="51">
        <v>44743</v>
      </c>
      <c r="BT157" s="51">
        <v>44774</v>
      </c>
      <c r="BU157" s="51">
        <v>44805</v>
      </c>
      <c r="BV157" s="51">
        <v>44835</v>
      </c>
      <c r="BW157" s="51">
        <v>44866</v>
      </c>
      <c r="BX157" s="51">
        <v>44896</v>
      </c>
      <c r="BY157" s="51">
        <v>44927</v>
      </c>
      <c r="BZ157" s="51">
        <v>44958</v>
      </c>
      <c r="CA157" s="51">
        <v>44986</v>
      </c>
      <c r="CB157" s="51">
        <v>45017</v>
      </c>
      <c r="CC157" s="51">
        <v>45047</v>
      </c>
      <c r="CD157" s="51">
        <v>45078</v>
      </c>
      <c r="CE157" s="51">
        <v>45108</v>
      </c>
      <c r="CF157" s="51">
        <v>45139</v>
      </c>
      <c r="CG157" s="51">
        <v>45170</v>
      </c>
      <c r="CH157" s="51">
        <v>45200</v>
      </c>
      <c r="CI157" s="51">
        <v>45231</v>
      </c>
      <c r="CJ157" s="51">
        <v>45261</v>
      </c>
      <c r="CK157" s="54"/>
      <c r="CL157" s="54"/>
      <c r="CM157" s="54"/>
      <c r="CN157" s="54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</row>
    <row r="158" spans="18:166" x14ac:dyDescent="0.25">
      <c r="R158" s="30"/>
      <c r="S158" s="45"/>
      <c r="T158" s="45"/>
      <c r="U158" s="46" t="s">
        <v>12</v>
      </c>
      <c r="V158" s="53"/>
      <c r="W158" s="53"/>
      <c r="X158" s="53"/>
      <c r="Y158" s="53"/>
      <c r="Z158" s="53"/>
      <c r="AA158" s="53">
        <v>0.98</v>
      </c>
      <c r="AB158" s="53">
        <v>0.99</v>
      </c>
      <c r="AC158" s="53">
        <v>0.99</v>
      </c>
      <c r="AD158" s="53">
        <v>0.97</v>
      </c>
      <c r="AE158" s="53">
        <v>0.97</v>
      </c>
      <c r="AF158" s="53">
        <v>0.99</v>
      </c>
      <c r="AG158" s="54">
        <v>0.99416342412451364</v>
      </c>
      <c r="AH158" s="54">
        <v>0.98097601323407779</v>
      </c>
      <c r="AI158" s="54">
        <v>0.99059266227657572</v>
      </c>
      <c r="AJ158" s="53">
        <v>0.9850220264317181</v>
      </c>
      <c r="AK158" s="54">
        <v>0.99745331069609511</v>
      </c>
      <c r="AL158" s="54">
        <v>0.98464317976513094</v>
      </c>
      <c r="AM158" s="54">
        <v>0.99650655021834056</v>
      </c>
      <c r="AN158" s="54">
        <v>0.99082568807339455</v>
      </c>
      <c r="AO158" s="54">
        <v>0.99758454106280192</v>
      </c>
      <c r="AP158" s="54">
        <v>0.99227799227799229</v>
      </c>
      <c r="AQ158" s="54">
        <v>0.9834299917149959</v>
      </c>
      <c r="AR158" s="54">
        <v>0.97558494404883012</v>
      </c>
      <c r="AS158" s="54">
        <v>0.98633017875920082</v>
      </c>
      <c r="AT158" s="54">
        <v>0.96862348178137647</v>
      </c>
      <c r="AU158" s="54">
        <v>0.9912109375</v>
      </c>
      <c r="AV158" s="54">
        <v>0.99782844733984799</v>
      </c>
      <c r="AW158" s="54">
        <v>0.99880239520958081</v>
      </c>
      <c r="AX158" s="54">
        <v>0.99886877828054299</v>
      </c>
      <c r="AY158" s="54">
        <v>1</v>
      </c>
      <c r="AZ158" s="54">
        <v>1</v>
      </c>
      <c r="BA158" s="54">
        <v>0.99753997539975403</v>
      </c>
      <c r="BB158" s="54">
        <v>0.9939172749391727</v>
      </c>
      <c r="BC158" s="54">
        <v>0.99101412066752248</v>
      </c>
      <c r="BD158" s="54">
        <v>0.96736842105263154</v>
      </c>
      <c r="BE158" s="54">
        <v>0.97789473684210526</v>
      </c>
      <c r="BF158" s="54">
        <v>0.99570354457572507</v>
      </c>
      <c r="BG158" s="54">
        <v>0.99857549857549854</v>
      </c>
      <c r="BH158" s="54">
        <v>0.99569583931133432</v>
      </c>
      <c r="BI158" s="54">
        <v>0.964349376114082</v>
      </c>
      <c r="BJ158" s="54">
        <v>0.99141630901287559</v>
      </c>
      <c r="BK158" s="54">
        <v>1</v>
      </c>
      <c r="BL158" s="54">
        <v>0.99730458221024254</v>
      </c>
      <c r="BM158" s="54">
        <v>0.9948051948051948</v>
      </c>
      <c r="BN158" s="54">
        <v>0.99875000000000003</v>
      </c>
      <c r="BO158" s="54">
        <v>0.99782844733984799</v>
      </c>
      <c r="BP158" s="54">
        <v>0.9967602591792657</v>
      </c>
      <c r="BQ158" s="54">
        <v>0.99662542182227221</v>
      </c>
      <c r="BR158" s="54">
        <v>0.98258706467661694</v>
      </c>
      <c r="BS158" s="54">
        <v>0.99737187910643887</v>
      </c>
      <c r="BT158" s="54">
        <v>0.9987834549878345</v>
      </c>
      <c r="BU158" s="54">
        <v>0.9964243146603099</v>
      </c>
      <c r="BV158" s="54">
        <v>0.99071925754060319</v>
      </c>
      <c r="BW158" s="54">
        <v>0.99875156054931336</v>
      </c>
      <c r="BX158" s="54">
        <v>0.99746835443037973</v>
      </c>
      <c r="BY158" s="54">
        <v>0.99544937428896474</v>
      </c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51"/>
      <c r="CP158" s="51"/>
      <c r="CQ158" s="51"/>
      <c r="CR158" s="51"/>
      <c r="CS158" s="46"/>
      <c r="CT158" s="46"/>
      <c r="CU158" s="46"/>
      <c r="CV158" s="46"/>
      <c r="CW158" s="46"/>
      <c r="CX158" s="46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</row>
    <row r="159" spans="18:166" x14ac:dyDescent="0.25">
      <c r="R159" s="30"/>
      <c r="S159" s="45"/>
      <c r="T159" s="45"/>
      <c r="U159" s="46" t="s">
        <v>9</v>
      </c>
      <c r="V159" s="53"/>
      <c r="W159" s="53"/>
      <c r="X159" s="53"/>
      <c r="Y159" s="53"/>
      <c r="Z159" s="53"/>
      <c r="AA159" s="53">
        <v>1</v>
      </c>
      <c r="AB159" s="53">
        <v>0.99</v>
      </c>
      <c r="AC159" s="53">
        <v>1</v>
      </c>
      <c r="AD159" s="53">
        <v>1</v>
      </c>
      <c r="AE159" s="53">
        <v>0.97</v>
      </c>
      <c r="AF159" s="53">
        <v>1</v>
      </c>
      <c r="AG159" s="54">
        <v>0.99366085578446905</v>
      </c>
      <c r="AH159" s="54">
        <v>0.99570200573065903</v>
      </c>
      <c r="AI159" s="54">
        <v>0.9917491749174917</v>
      </c>
      <c r="AJ159" s="53">
        <v>0.99377916018662515</v>
      </c>
      <c r="AK159" s="54">
        <v>1</v>
      </c>
      <c r="AL159" s="54">
        <v>1</v>
      </c>
      <c r="AM159" s="54">
        <v>0.99803536345776034</v>
      </c>
      <c r="AN159" s="54">
        <v>1</v>
      </c>
      <c r="AO159" s="54">
        <v>0.99461400359066432</v>
      </c>
      <c r="AP159" s="54">
        <v>0.99409448818897639</v>
      </c>
      <c r="AQ159" s="54">
        <v>0.99545454545454548</v>
      </c>
      <c r="AR159" s="54">
        <v>0.99094202898550721</v>
      </c>
      <c r="AS159" s="54">
        <v>0.99719887955182074</v>
      </c>
      <c r="AT159" s="54">
        <v>0.99875776397515525</v>
      </c>
      <c r="AU159" s="54">
        <v>0.99721059972105996</v>
      </c>
      <c r="AV159" s="54">
        <v>1</v>
      </c>
      <c r="AW159" s="54">
        <v>0.99820143884892087</v>
      </c>
      <c r="AX159" s="54">
        <v>1</v>
      </c>
      <c r="AY159" s="54">
        <v>0.99726027397260275</v>
      </c>
      <c r="AZ159" s="54">
        <v>0.99862448418156813</v>
      </c>
      <c r="BA159" s="54">
        <v>0.99869109947643975</v>
      </c>
      <c r="BB159" s="54">
        <v>0.99874055415617125</v>
      </c>
      <c r="BC159" s="54">
        <v>0.99876543209876545</v>
      </c>
      <c r="BD159" s="54">
        <v>1</v>
      </c>
      <c r="BE159" s="54">
        <v>0.99489144316730527</v>
      </c>
      <c r="BF159" s="54">
        <v>0.98773006134969321</v>
      </c>
      <c r="BG159" s="54">
        <v>0.99875621890547261</v>
      </c>
      <c r="BH159" s="54">
        <v>1</v>
      </c>
      <c r="BI159" s="54">
        <v>1</v>
      </c>
      <c r="BJ159" s="54">
        <v>0.95741935483870966</v>
      </c>
      <c r="BK159" s="54">
        <v>0.97275204359673029</v>
      </c>
      <c r="BL159" s="54">
        <v>0.997563946406821</v>
      </c>
      <c r="BM159" s="54">
        <v>0.99078341013824889</v>
      </c>
      <c r="BN159" s="54">
        <v>0.99865951742627346</v>
      </c>
      <c r="BO159" s="54">
        <v>1</v>
      </c>
      <c r="BP159" s="54">
        <v>0.99642857142857144</v>
      </c>
      <c r="BQ159" s="54">
        <v>0.99781181619256021</v>
      </c>
      <c r="BR159" s="54">
        <v>0.99662921348314604</v>
      </c>
      <c r="BS159" s="54">
        <v>0.99610389610389616</v>
      </c>
      <c r="BT159" s="54">
        <v>0.99455337690631807</v>
      </c>
      <c r="BU159" s="54">
        <v>0.99318181818181817</v>
      </c>
      <c r="BV159" s="54">
        <v>0.99546485260770978</v>
      </c>
      <c r="BW159" s="54">
        <v>0.99375780274656678</v>
      </c>
      <c r="BX159" s="54">
        <v>0.99753390875462389</v>
      </c>
      <c r="BY159" s="54">
        <v>0.99390986601705233</v>
      </c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</row>
    <row r="160" spans="18:166" x14ac:dyDescent="0.25">
      <c r="R160" s="30"/>
      <c r="S160" s="45"/>
      <c r="T160" s="45"/>
      <c r="U160" s="46" t="s">
        <v>11</v>
      </c>
      <c r="V160" s="53"/>
      <c r="W160" s="53"/>
      <c r="X160" s="53"/>
      <c r="Y160" s="53"/>
      <c r="Z160" s="53"/>
      <c r="AA160" s="53">
        <v>1</v>
      </c>
      <c r="AB160" s="53">
        <v>1</v>
      </c>
      <c r="AC160" s="53">
        <v>1</v>
      </c>
      <c r="AD160" s="53">
        <v>1</v>
      </c>
      <c r="AE160" s="53">
        <v>0.91</v>
      </c>
      <c r="AF160" s="53">
        <v>0.99</v>
      </c>
      <c r="AG160" s="54">
        <v>0.99805447470817121</v>
      </c>
      <c r="AH160" s="54">
        <v>0.99845916795069334</v>
      </c>
      <c r="AI160" s="54">
        <v>0.99833887043189373</v>
      </c>
      <c r="AJ160" s="53">
        <v>0.99853157121879588</v>
      </c>
      <c r="AK160" s="54">
        <v>0.99523809523809526</v>
      </c>
      <c r="AL160" s="54">
        <v>0.99139414802065406</v>
      </c>
      <c r="AM160" s="54">
        <v>0.99593495934959353</v>
      </c>
      <c r="AN160" s="54">
        <v>0.99214145383104124</v>
      </c>
      <c r="AO160" s="54">
        <v>0.95067264573991028</v>
      </c>
      <c r="AP160" s="54">
        <v>0.96073298429319376</v>
      </c>
      <c r="AQ160" s="54">
        <v>0.88683127572016462</v>
      </c>
      <c r="AR160" s="54">
        <v>0.99694189602446481</v>
      </c>
      <c r="AS160" s="54">
        <v>0.96808510638297873</v>
      </c>
      <c r="AT160" s="54">
        <v>0.96969696969696972</v>
      </c>
      <c r="AU160" s="54">
        <v>1</v>
      </c>
      <c r="AV160" s="54">
        <v>1</v>
      </c>
      <c r="AW160" s="54">
        <v>1</v>
      </c>
      <c r="AX160" s="54">
        <v>1</v>
      </c>
      <c r="AY160" s="54">
        <v>1</v>
      </c>
      <c r="AZ160" s="54">
        <v>1</v>
      </c>
      <c r="BA160" s="54">
        <v>1</v>
      </c>
      <c r="BB160" s="54">
        <v>1</v>
      </c>
      <c r="BC160" s="54">
        <v>1</v>
      </c>
      <c r="BD160" s="54">
        <v>1</v>
      </c>
      <c r="BE160" s="54">
        <v>1</v>
      </c>
      <c r="BF160" s="54">
        <v>0.96666666666666667</v>
      </c>
      <c r="BG160" s="54">
        <v>0.9538461538461539</v>
      </c>
      <c r="BH160" s="54">
        <v>1</v>
      </c>
      <c r="BI160" s="54">
        <v>0.96363636363636362</v>
      </c>
      <c r="BJ160" s="54">
        <v>0.98888888888888893</v>
      </c>
      <c r="BK160" s="54">
        <v>1</v>
      </c>
      <c r="BL160" s="54">
        <v>1</v>
      </c>
      <c r="BM160" s="54">
        <v>0.9928057553956835</v>
      </c>
      <c r="BN160" s="54">
        <v>0.98692810457516345</v>
      </c>
      <c r="BO160" s="54">
        <v>0.99497487437185927</v>
      </c>
      <c r="BP160" s="54">
        <v>1</v>
      </c>
      <c r="BQ160" s="54">
        <v>0.99004975124378114</v>
      </c>
      <c r="BR160" s="54">
        <v>1</v>
      </c>
      <c r="BS160" s="54">
        <v>0.98051948051948057</v>
      </c>
      <c r="BT160" s="54">
        <v>0.99152542372881358</v>
      </c>
      <c r="BU160" s="54">
        <v>1</v>
      </c>
      <c r="BV160" s="54">
        <v>0.99183673469387756</v>
      </c>
      <c r="BW160" s="54">
        <v>0.99593495934959353</v>
      </c>
      <c r="BX160" s="54">
        <v>0.99052132701421802</v>
      </c>
      <c r="BY160" s="54">
        <v>0.99509803921568629</v>
      </c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</row>
    <row r="161" spans="18:166" x14ac:dyDescent="0.25">
      <c r="R161" s="30"/>
      <c r="S161" s="45"/>
      <c r="T161" s="45"/>
      <c r="U161" s="46" t="s">
        <v>10</v>
      </c>
      <c r="V161" s="53"/>
      <c r="W161" s="53"/>
      <c r="X161" s="53"/>
      <c r="Y161" s="53"/>
      <c r="Z161" s="53"/>
      <c r="AA161" s="53">
        <v>0.99</v>
      </c>
      <c r="AB161" s="53">
        <v>0.98</v>
      </c>
      <c r="AC161" s="53">
        <v>1</v>
      </c>
      <c r="AD161" s="53">
        <v>0.94</v>
      </c>
      <c r="AE161" s="53">
        <v>0.99</v>
      </c>
      <c r="AF161" s="53">
        <v>1</v>
      </c>
      <c r="AG161" s="54">
        <v>0.98469387755102045</v>
      </c>
      <c r="AH161" s="54">
        <v>0.97695852534562211</v>
      </c>
      <c r="AI161" s="54">
        <v>0.99111111111111116</v>
      </c>
      <c r="AJ161" s="53">
        <v>1</v>
      </c>
      <c r="AK161" s="54">
        <v>0.99543378995433784</v>
      </c>
      <c r="AL161" s="54">
        <v>0.99215686274509807</v>
      </c>
      <c r="AM161" s="54">
        <v>0.99532710280373837</v>
      </c>
      <c r="AN161" s="54">
        <v>1</v>
      </c>
      <c r="AO161" s="54">
        <v>1</v>
      </c>
      <c r="AP161" s="54">
        <v>1</v>
      </c>
      <c r="AQ161" s="54">
        <v>0.996</v>
      </c>
      <c r="AR161" s="54">
        <v>0.98412698412698407</v>
      </c>
      <c r="AS161" s="54">
        <v>0.99541284403669728</v>
      </c>
      <c r="AT161" s="54">
        <v>1</v>
      </c>
      <c r="AU161" s="54">
        <v>1</v>
      </c>
      <c r="AV161" s="54">
        <v>1</v>
      </c>
      <c r="AW161" s="54">
        <v>0.99473684210526314</v>
      </c>
      <c r="AX161" s="54">
        <v>1</v>
      </c>
      <c r="AY161" s="54">
        <v>0.99651567944250874</v>
      </c>
      <c r="AZ161" s="54">
        <v>1</v>
      </c>
      <c r="BA161" s="54">
        <v>1</v>
      </c>
      <c r="BB161" s="54">
        <v>1</v>
      </c>
      <c r="BC161" s="54">
        <v>0.99629629629629635</v>
      </c>
      <c r="BD161" s="54">
        <v>0.99224806201550386</v>
      </c>
      <c r="BE161" s="54">
        <v>1</v>
      </c>
      <c r="BF161" s="54">
        <v>1</v>
      </c>
      <c r="BG161" s="54">
        <v>1</v>
      </c>
      <c r="BH161" s="54">
        <v>0.99647887323943662</v>
      </c>
      <c r="BI161" s="54">
        <v>0.989247311827957</v>
      </c>
      <c r="BJ161" s="54">
        <v>0.99236641221374045</v>
      </c>
      <c r="BK161" s="54">
        <v>0.97969543147208127</v>
      </c>
      <c r="BL161" s="54">
        <v>0.99633699633699635</v>
      </c>
      <c r="BM161" s="54">
        <v>0.99212598425196852</v>
      </c>
      <c r="BN161" s="54">
        <v>0.99596774193548387</v>
      </c>
      <c r="BO161" s="54">
        <v>0.99307958477508651</v>
      </c>
      <c r="BP161" s="54">
        <v>0.9921875</v>
      </c>
      <c r="BQ161" s="54">
        <v>1</v>
      </c>
      <c r="BR161" s="54">
        <v>0.98709677419354835</v>
      </c>
      <c r="BS161" s="54">
        <v>0.98818897637795278</v>
      </c>
      <c r="BT161" s="54">
        <v>0.98062015503875966</v>
      </c>
      <c r="BU161" s="54">
        <v>0.98611111111111116</v>
      </c>
      <c r="BV161" s="54">
        <v>0.9859154929577465</v>
      </c>
      <c r="BW161" s="54">
        <v>0.98449612403100772</v>
      </c>
      <c r="BX161" s="54">
        <v>0.99604743083003955</v>
      </c>
      <c r="BY161" s="54">
        <v>1</v>
      </c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</row>
    <row r="162" spans="18:166" x14ac:dyDescent="0.25">
      <c r="R162" s="30"/>
      <c r="S162" s="45"/>
      <c r="T162" s="45"/>
      <c r="U162" s="46" t="s">
        <v>8</v>
      </c>
      <c r="V162" s="53"/>
      <c r="W162" s="53"/>
      <c r="X162" s="53"/>
      <c r="Y162" s="53"/>
      <c r="Z162" s="53"/>
      <c r="AA162" s="53">
        <v>0.87</v>
      </c>
      <c r="AB162" s="53">
        <v>0.85</v>
      </c>
      <c r="AC162" s="53">
        <v>0.91</v>
      </c>
      <c r="AD162" s="53">
        <v>0.93</v>
      </c>
      <c r="AE162" s="53">
        <v>0.82</v>
      </c>
      <c r="AF162" s="53">
        <v>0.89</v>
      </c>
      <c r="AG162" s="54">
        <v>0.73744619799139166</v>
      </c>
      <c r="AH162" s="54">
        <v>0.80376028202115157</v>
      </c>
      <c r="AI162" s="54">
        <v>0.84057971014492749</v>
      </c>
      <c r="AJ162" s="53">
        <v>0.94928478543563066</v>
      </c>
      <c r="AK162" s="54">
        <v>0.93099121706399002</v>
      </c>
      <c r="AL162" s="54">
        <v>0.98307475317348381</v>
      </c>
      <c r="AM162" s="54">
        <v>0.99228395061728392</v>
      </c>
      <c r="AN162" s="54">
        <v>0.9924924924924925</v>
      </c>
      <c r="AO162" s="54">
        <v>0.99053627760252361</v>
      </c>
      <c r="AP162" s="54">
        <v>0.99193548387096775</v>
      </c>
      <c r="AQ162" s="54">
        <v>0.99681528662420382</v>
      </c>
      <c r="AR162" s="54">
        <v>0.99182004089979547</v>
      </c>
      <c r="AS162" s="54">
        <v>0.99660441426146007</v>
      </c>
      <c r="AT162" s="60">
        <v>0.99653379549393417</v>
      </c>
      <c r="AU162" s="60">
        <v>1</v>
      </c>
      <c r="AV162" s="60">
        <v>1</v>
      </c>
      <c r="AW162" s="60">
        <v>1</v>
      </c>
      <c r="AX162" s="60">
        <v>0.99555555555555553</v>
      </c>
      <c r="AY162" s="60">
        <v>0.9958932238193019</v>
      </c>
      <c r="AZ162" s="60">
        <v>0.9950819672131147</v>
      </c>
      <c r="BA162" s="54">
        <v>1</v>
      </c>
      <c r="BB162" s="54">
        <v>0.99646017699115041</v>
      </c>
      <c r="BC162" s="54">
        <v>0.98750000000000004</v>
      </c>
      <c r="BD162" s="54">
        <v>0.98928571428571432</v>
      </c>
      <c r="BE162" s="54">
        <v>0.99650959860383947</v>
      </c>
      <c r="BF162" s="54">
        <v>0.99658119658119659</v>
      </c>
      <c r="BG162" s="54">
        <v>0.9956521739130435</v>
      </c>
      <c r="BH162" s="54">
        <v>0.99809885931558939</v>
      </c>
      <c r="BI162" s="54">
        <v>0.99061913696060033</v>
      </c>
      <c r="BJ162" s="54">
        <v>1</v>
      </c>
      <c r="BK162" s="54">
        <v>1</v>
      </c>
      <c r="BL162" s="54">
        <v>1</v>
      </c>
      <c r="BM162" s="54">
        <v>0.98809523809523814</v>
      </c>
      <c r="BN162" s="54">
        <v>0.98305084745762716</v>
      </c>
      <c r="BO162" s="54">
        <v>0.99220272904483431</v>
      </c>
      <c r="BP162" s="54">
        <v>0.97786720321931586</v>
      </c>
      <c r="BQ162" s="54">
        <v>0.99053030303030298</v>
      </c>
      <c r="BR162" s="54">
        <v>0.98790322580645162</v>
      </c>
      <c r="BS162" s="54">
        <v>0.99475065616797897</v>
      </c>
      <c r="BT162" s="54">
        <v>0.98603351955307261</v>
      </c>
      <c r="BU162" s="54">
        <v>0.99029126213592233</v>
      </c>
      <c r="BV162" s="54">
        <v>0.98515769944341369</v>
      </c>
      <c r="BW162" s="54">
        <v>0.99343185550082103</v>
      </c>
      <c r="BX162" s="54">
        <v>0.99275362318840576</v>
      </c>
      <c r="BY162" s="54">
        <v>0.99440298507462688</v>
      </c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</row>
    <row r="163" spans="18:166" x14ac:dyDescent="0.25">
      <c r="R163" s="30"/>
      <c r="S163" s="45"/>
      <c r="T163" s="45"/>
      <c r="U163" s="46" t="s">
        <v>7</v>
      </c>
      <c r="V163" s="53"/>
      <c r="W163" s="53"/>
      <c r="X163" s="53"/>
      <c r="Y163" s="53"/>
      <c r="Z163" s="53"/>
      <c r="AA163" s="53">
        <v>1</v>
      </c>
      <c r="AB163" s="53">
        <v>0.94</v>
      </c>
      <c r="AC163" s="53">
        <v>1</v>
      </c>
      <c r="AD163" s="53">
        <v>1</v>
      </c>
      <c r="AE163" s="53">
        <v>0.99</v>
      </c>
      <c r="AF163" s="53">
        <v>0.98</v>
      </c>
      <c r="AG163" s="54">
        <v>0.97701149425287359</v>
      </c>
      <c r="AH163" s="54">
        <v>0.69841269841269837</v>
      </c>
      <c r="AI163" s="54">
        <v>0.93427230046948362</v>
      </c>
      <c r="AJ163" s="53">
        <v>0.42641509433962266</v>
      </c>
      <c r="AK163" s="54">
        <v>0.81467181467181471</v>
      </c>
      <c r="AL163" s="54">
        <v>0.53488372093023251</v>
      </c>
      <c r="AM163" s="54">
        <v>0.72222222222222221</v>
      </c>
      <c r="AN163" s="54">
        <v>1</v>
      </c>
      <c r="AO163" s="54">
        <v>1</v>
      </c>
      <c r="AP163" s="54">
        <v>1</v>
      </c>
      <c r="AQ163" s="54">
        <v>0.97499999999999998</v>
      </c>
      <c r="AR163" s="54">
        <v>0.94117647058823528</v>
      </c>
      <c r="AS163" s="54">
        <v>0.93103448275862066</v>
      </c>
      <c r="AT163" s="54">
        <v>0.96153846153846156</v>
      </c>
      <c r="AU163" s="54">
        <v>1</v>
      </c>
      <c r="AV163" s="54">
        <v>1</v>
      </c>
      <c r="AW163" s="54">
        <v>1</v>
      </c>
      <c r="AX163" s="54">
        <v>1</v>
      </c>
      <c r="AY163" s="54">
        <v>1</v>
      </c>
      <c r="AZ163" s="54">
        <v>1</v>
      </c>
      <c r="BA163" s="54">
        <v>1</v>
      </c>
      <c r="BB163" s="54">
        <v>1</v>
      </c>
      <c r="BC163" s="54">
        <v>1</v>
      </c>
      <c r="BD163" s="54">
        <v>1</v>
      </c>
      <c r="BE163" s="54">
        <v>0.875</v>
      </c>
      <c r="BF163" s="54">
        <v>1</v>
      </c>
      <c r="BG163" s="54">
        <v>1</v>
      </c>
      <c r="BH163" s="54">
        <v>1</v>
      </c>
      <c r="BI163" s="54">
        <v>0.83333333333333337</v>
      </c>
      <c r="BJ163" s="54">
        <v>0.99568965517241381</v>
      </c>
      <c r="BK163" s="54">
        <v>0.98871331828442433</v>
      </c>
      <c r="BL163" s="54">
        <v>1</v>
      </c>
      <c r="BM163" s="54">
        <v>1</v>
      </c>
      <c r="BN163" s="54">
        <v>1</v>
      </c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</row>
    <row r="164" spans="18:166" x14ac:dyDescent="0.25">
      <c r="R164" s="30"/>
      <c r="S164" s="45"/>
      <c r="T164" s="45"/>
      <c r="U164" s="46" t="s">
        <v>6</v>
      </c>
      <c r="V164" s="53"/>
      <c r="W164" s="53"/>
      <c r="X164" s="53"/>
      <c r="Y164" s="53"/>
      <c r="Z164" s="53"/>
      <c r="AA164" s="53">
        <v>0.99</v>
      </c>
      <c r="AB164" s="53">
        <v>0.99</v>
      </c>
      <c r="AC164" s="53">
        <v>0.99</v>
      </c>
      <c r="AD164" s="53">
        <v>0.98</v>
      </c>
      <c r="AE164" s="53">
        <v>1</v>
      </c>
      <c r="AF164" s="53">
        <v>1</v>
      </c>
      <c r="AG164" s="54">
        <v>0.98</v>
      </c>
      <c r="AH164" s="54">
        <v>0.99203187250996017</v>
      </c>
      <c r="AI164" s="54">
        <v>0.99203187250996017</v>
      </c>
      <c r="AJ164" s="53">
        <v>0.99586776859504134</v>
      </c>
      <c r="AK164" s="54">
        <v>1</v>
      </c>
      <c r="AL164" s="54">
        <v>0.99667774086378735</v>
      </c>
      <c r="AM164" s="54">
        <v>1</v>
      </c>
      <c r="AN164" s="54">
        <v>1</v>
      </c>
      <c r="AO164" s="54">
        <v>1</v>
      </c>
      <c r="AP164" s="54">
        <v>0.99148936170212765</v>
      </c>
      <c r="AQ164" s="54">
        <v>0.99663299663299665</v>
      </c>
      <c r="AR164" s="54">
        <v>1</v>
      </c>
      <c r="AS164" s="54">
        <v>1</v>
      </c>
      <c r="AT164" s="54">
        <v>1</v>
      </c>
      <c r="AU164" s="54">
        <v>0.99612403100775193</v>
      </c>
      <c r="AV164" s="54">
        <v>0.99638989169675085</v>
      </c>
      <c r="AW164" s="54">
        <v>1</v>
      </c>
      <c r="AX164" s="54">
        <v>0.99082568807339455</v>
      </c>
      <c r="AY164" s="54">
        <v>1</v>
      </c>
      <c r="AZ164" s="54">
        <v>0.99637681159420288</v>
      </c>
      <c r="BA164" s="54">
        <v>0.99539170506912444</v>
      </c>
      <c r="BB164" s="54">
        <v>0.95669291338582674</v>
      </c>
      <c r="BC164" s="54">
        <v>0.99649122807017543</v>
      </c>
      <c r="BD164" s="54">
        <v>0.99356913183279738</v>
      </c>
      <c r="BE164" s="54">
        <v>0.99636363636363634</v>
      </c>
      <c r="BF164" s="54">
        <v>1</v>
      </c>
      <c r="BG164" s="54">
        <v>0.99626865671641796</v>
      </c>
      <c r="BH164" s="54">
        <v>0.99649122807017543</v>
      </c>
      <c r="BI164" s="54">
        <v>0.99141630901287559</v>
      </c>
      <c r="BJ164" s="54">
        <v>1</v>
      </c>
      <c r="BK164" s="54">
        <v>0.99277978339350181</v>
      </c>
      <c r="BL164" s="54">
        <v>0.99641577060931896</v>
      </c>
      <c r="BM164" s="54">
        <v>1</v>
      </c>
      <c r="BN164" s="54">
        <v>0.9921875</v>
      </c>
      <c r="BO164" s="54">
        <v>0.99230769230769234</v>
      </c>
      <c r="BP164" s="54">
        <v>0.99492385786802029</v>
      </c>
      <c r="BQ164" s="54">
        <v>0.98333333333333328</v>
      </c>
      <c r="BR164" s="54">
        <v>0.98141263940520451</v>
      </c>
      <c r="BS164" s="54">
        <v>0.99099099099099097</v>
      </c>
      <c r="BT164" s="54">
        <v>1</v>
      </c>
      <c r="BU164" s="54">
        <v>0.99137931034482762</v>
      </c>
      <c r="BV164" s="54">
        <v>0.9884615384615385</v>
      </c>
      <c r="BW164" s="54">
        <v>0.98795180722891562</v>
      </c>
      <c r="BX164" s="54">
        <v>0.99056603773584906</v>
      </c>
      <c r="BY164" s="54">
        <v>1</v>
      </c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</row>
    <row r="165" spans="18:166" x14ac:dyDescent="0.25">
      <c r="R165" s="30"/>
      <c r="S165" s="45"/>
      <c r="T165" s="45"/>
      <c r="U165" s="46" t="s">
        <v>5</v>
      </c>
      <c r="V165" s="53"/>
      <c r="W165" s="53"/>
      <c r="X165" s="53"/>
      <c r="Y165" s="53"/>
      <c r="Z165" s="53"/>
      <c r="AA165" s="53">
        <v>1</v>
      </c>
      <c r="AB165" s="53">
        <v>1</v>
      </c>
      <c r="AC165" s="53">
        <v>0.99</v>
      </c>
      <c r="AD165" s="53">
        <v>0.99</v>
      </c>
      <c r="AE165" s="53">
        <v>0.99</v>
      </c>
      <c r="AF165" s="53">
        <v>0.99</v>
      </c>
      <c r="AG165" s="54">
        <v>0.98992443324937029</v>
      </c>
      <c r="AH165" s="54">
        <v>0.99352750809061485</v>
      </c>
      <c r="AI165" s="54">
        <v>0.97942718838241227</v>
      </c>
      <c r="AJ165" s="53">
        <v>0.99135220125786161</v>
      </c>
      <c r="AK165" s="54">
        <v>0.98855112514804577</v>
      </c>
      <c r="AL165" s="54">
        <v>0.99539748953974894</v>
      </c>
      <c r="AM165" s="54">
        <v>0.96312904833084201</v>
      </c>
      <c r="AN165" s="54">
        <v>0.9675174013921114</v>
      </c>
      <c r="AO165" s="54">
        <v>0.96827794561933533</v>
      </c>
      <c r="AP165" s="54">
        <v>0.98385093167701865</v>
      </c>
      <c r="AQ165" s="54">
        <v>0.98626760563380278</v>
      </c>
      <c r="AR165" s="54">
        <v>0.9862403885066775</v>
      </c>
      <c r="AS165" s="54">
        <v>0.98983978116451743</v>
      </c>
      <c r="AT165" s="54">
        <v>0.97871572871572876</v>
      </c>
      <c r="AU165" s="54">
        <v>0.96553044810417465</v>
      </c>
      <c r="AV165" s="54">
        <v>0.97354052918941625</v>
      </c>
      <c r="AW165" s="54">
        <v>0.97110174593618304</v>
      </c>
      <c r="AX165" s="54">
        <v>0.97174571140262356</v>
      </c>
      <c r="AY165" s="54">
        <v>0.97460854845535339</v>
      </c>
      <c r="AZ165" s="54">
        <v>0.97811816192560175</v>
      </c>
      <c r="BA165" s="54">
        <v>0.99220103986135177</v>
      </c>
      <c r="BB165" s="54">
        <v>0.9842625899280576</v>
      </c>
      <c r="BC165" s="54">
        <v>0.98603026775320135</v>
      </c>
      <c r="BD165" s="54">
        <v>0.9828593689131282</v>
      </c>
      <c r="BE165" s="54">
        <v>0.97993758359340166</v>
      </c>
      <c r="BF165" s="54">
        <v>0.97952086553323026</v>
      </c>
      <c r="BG165" s="54">
        <v>0.98558269923908692</v>
      </c>
      <c r="BH165" s="54">
        <v>0.98804780876494025</v>
      </c>
      <c r="BI165" s="54">
        <v>0.99164012738853502</v>
      </c>
      <c r="BJ165" s="54">
        <v>0.99024822695035464</v>
      </c>
      <c r="BK165" s="54">
        <v>0.9853556485355649</v>
      </c>
      <c r="BL165" s="54">
        <v>0.98822044594026082</v>
      </c>
      <c r="BM165" s="54">
        <v>0.98781446540880502</v>
      </c>
      <c r="BN165" s="54">
        <v>0.9868149979398434</v>
      </c>
      <c r="BO165" s="54">
        <v>0.99330514446793516</v>
      </c>
      <c r="BP165" s="54">
        <v>0.98764044943820228</v>
      </c>
      <c r="BQ165" s="54">
        <v>0.98708414872798433</v>
      </c>
      <c r="BR165" s="54">
        <v>0.98110882956878853</v>
      </c>
      <c r="BS165" s="54">
        <v>0.99021276595744678</v>
      </c>
      <c r="BT165" s="54">
        <v>0.98584070796460177</v>
      </c>
      <c r="BU165" s="54">
        <v>0.98379804069329313</v>
      </c>
      <c r="BV165" s="54">
        <v>0.99302163293789258</v>
      </c>
      <c r="BW165" s="54">
        <v>0.9934707903780069</v>
      </c>
      <c r="BX165" s="54">
        <v>0.99166377214310519</v>
      </c>
      <c r="BY165" s="54">
        <v>0.99334500875656739</v>
      </c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</row>
    <row r="166" spans="18:166" x14ac:dyDescent="0.25">
      <c r="R166" s="30"/>
      <c r="S166" s="45"/>
      <c r="T166" s="45"/>
      <c r="U166" s="46" t="s">
        <v>51</v>
      </c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4"/>
      <c r="AH166" s="54"/>
      <c r="AI166" s="54"/>
      <c r="AJ166" s="53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>
        <v>0.97169811320754718</v>
      </c>
      <c r="BJ166" s="54">
        <v>0.98139534883720925</v>
      </c>
      <c r="BK166" s="54">
        <v>0.96464646464646464</v>
      </c>
      <c r="BL166" s="54">
        <v>0.97540983606557374</v>
      </c>
      <c r="BM166" s="54">
        <v>0.92441860465116277</v>
      </c>
      <c r="BN166" s="54">
        <v>0.97727272727272729</v>
      </c>
      <c r="BO166" s="54">
        <v>0.92035398230088494</v>
      </c>
      <c r="BP166" s="54">
        <v>0.96078431372549022</v>
      </c>
      <c r="BQ166" s="54">
        <v>0.95238095238095233</v>
      </c>
      <c r="BR166" s="54">
        <v>0.92342342342342343</v>
      </c>
      <c r="BS166" s="54">
        <v>0.96585365853658534</v>
      </c>
      <c r="BT166" s="54">
        <v>0.96280991735537191</v>
      </c>
      <c r="BU166" s="54">
        <v>0.963963963963964</v>
      </c>
      <c r="BV166" s="54">
        <v>0.96511627906976749</v>
      </c>
      <c r="BW166" s="54">
        <v>0.97368421052631582</v>
      </c>
      <c r="BX166" s="54">
        <v>0.94270833333333337</v>
      </c>
      <c r="BY166" s="54">
        <v>0.95854922279792742</v>
      </c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</row>
    <row r="167" spans="18:166" x14ac:dyDescent="0.25">
      <c r="R167" s="30"/>
      <c r="S167" s="45"/>
      <c r="T167" s="45"/>
      <c r="U167" s="46" t="s">
        <v>4</v>
      </c>
      <c r="V167" s="53"/>
      <c r="W167" s="53"/>
      <c r="X167" s="53"/>
      <c r="Y167" s="53"/>
      <c r="Z167" s="53"/>
      <c r="AA167" s="53">
        <v>0.99</v>
      </c>
      <c r="AB167" s="53">
        <v>0.98</v>
      </c>
      <c r="AC167" s="53">
        <v>0.96</v>
      </c>
      <c r="AD167" s="53">
        <v>0.95</v>
      </c>
      <c r="AE167" s="53">
        <v>0.96</v>
      </c>
      <c r="AF167" s="53">
        <v>0.99</v>
      </c>
      <c r="AG167" s="54">
        <v>0.98668146503884568</v>
      </c>
      <c r="AH167" s="54">
        <v>0.98517872711421095</v>
      </c>
      <c r="AI167" s="54">
        <v>0.97744360902255634</v>
      </c>
      <c r="AJ167" s="53">
        <v>0.95413595413595409</v>
      </c>
      <c r="AK167" s="54">
        <v>0.94670846394984332</v>
      </c>
      <c r="AL167" s="54">
        <v>0.96736401673640171</v>
      </c>
      <c r="AM167" s="54">
        <v>0.98529411764705888</v>
      </c>
      <c r="AN167" s="54">
        <v>0.95996732026143794</v>
      </c>
      <c r="AO167" s="54">
        <v>0.99035087719298243</v>
      </c>
      <c r="AP167" s="54">
        <v>0.99606299212598426</v>
      </c>
      <c r="AQ167" s="54">
        <v>0.98606271777003485</v>
      </c>
      <c r="AR167" s="54">
        <v>0.99001814882032668</v>
      </c>
      <c r="AS167" s="54">
        <v>0.98224852071005919</v>
      </c>
      <c r="AT167" s="54">
        <v>0.9781221513217867</v>
      </c>
      <c r="AU167" s="54">
        <v>0.96990972918756269</v>
      </c>
      <c r="AV167" s="54">
        <v>0.98189563365282218</v>
      </c>
      <c r="AW167" s="54">
        <v>0.98503401360544218</v>
      </c>
      <c r="AX167" s="54">
        <v>0.97290930506478213</v>
      </c>
      <c r="AY167" s="54">
        <v>0.9824198552223371</v>
      </c>
      <c r="AZ167" s="54">
        <v>0.98780487804878048</v>
      </c>
      <c r="BA167" s="54">
        <v>0.98764258555133078</v>
      </c>
      <c r="BB167" s="54">
        <v>0.9821905609973286</v>
      </c>
      <c r="BC167" s="54">
        <v>0.98305084745762716</v>
      </c>
      <c r="BD167" s="54">
        <v>0.98904538341158055</v>
      </c>
      <c r="BE167" s="54">
        <v>0.97911227154046998</v>
      </c>
      <c r="BF167" s="54">
        <v>0.98555956678700363</v>
      </c>
      <c r="BG167" s="54">
        <v>0.99546827794561932</v>
      </c>
      <c r="BH167" s="54">
        <v>0.98783977110157373</v>
      </c>
      <c r="BI167" s="54">
        <v>0.98837209302325579</v>
      </c>
      <c r="BJ167" s="54">
        <v>0.98382352941176465</v>
      </c>
      <c r="BK167" s="54">
        <v>0.99029850746268655</v>
      </c>
      <c r="BL167" s="54">
        <v>0.97410071942446042</v>
      </c>
      <c r="BM167" s="54">
        <v>0.97134004647560035</v>
      </c>
      <c r="BN167" s="54">
        <v>0.97912885662431937</v>
      </c>
      <c r="BO167" s="54">
        <v>0.98210116731517505</v>
      </c>
      <c r="BP167" s="54">
        <v>0.98627787307032588</v>
      </c>
      <c r="BQ167" s="54">
        <v>0.97882352941176476</v>
      </c>
      <c r="BR167" s="54">
        <v>0.96655518394648832</v>
      </c>
      <c r="BS167" s="54">
        <v>0.96663660955816055</v>
      </c>
      <c r="BT167" s="54">
        <v>0.9646781789638933</v>
      </c>
      <c r="BU167" s="54">
        <v>0.95372993389990557</v>
      </c>
      <c r="BV167" s="54">
        <v>0.9724950884086444</v>
      </c>
      <c r="BW167" s="54">
        <v>0.98076923076923073</v>
      </c>
      <c r="BX167" s="54">
        <v>0.98770104068117315</v>
      </c>
      <c r="BY167" s="54">
        <v>0.98434622467771637</v>
      </c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</row>
    <row r="168" spans="18:166" x14ac:dyDescent="0.25">
      <c r="R168" s="30"/>
      <c r="S168" s="45"/>
      <c r="T168" s="45"/>
      <c r="U168" s="46" t="s">
        <v>61</v>
      </c>
      <c r="V168" s="53"/>
      <c r="W168" s="53"/>
      <c r="X168" s="53"/>
      <c r="Y168" s="53"/>
      <c r="Z168" s="53"/>
      <c r="AA168" s="53">
        <v>0</v>
      </c>
      <c r="AB168" s="53">
        <v>0</v>
      </c>
      <c r="AC168" s="53">
        <v>0</v>
      </c>
      <c r="AD168" s="53">
        <v>0</v>
      </c>
      <c r="AE168" s="53">
        <v>0</v>
      </c>
      <c r="AF168" s="53">
        <v>0</v>
      </c>
      <c r="AG168" s="54">
        <v>0</v>
      </c>
      <c r="AH168" s="54">
        <v>0.27</v>
      </c>
      <c r="AI168" s="54">
        <v>0.21</v>
      </c>
      <c r="AJ168" s="53">
        <v>0.23604060913705585</v>
      </c>
      <c r="AK168" s="54">
        <v>0.22519083969465647</v>
      </c>
      <c r="AL168" s="54">
        <v>0.24489795918367346</v>
      </c>
      <c r="AM168" s="54">
        <v>0.27515723270440251</v>
      </c>
      <c r="AN168" s="54">
        <v>0.1853997682502897</v>
      </c>
      <c r="AO168" s="54">
        <v>0.18362573099415205</v>
      </c>
      <c r="AP168" s="54">
        <v>0.30779220779220778</v>
      </c>
      <c r="AQ168" s="54">
        <v>0.51017811704834604</v>
      </c>
      <c r="AR168" s="54">
        <v>0.49017038007863695</v>
      </c>
      <c r="AS168" s="54">
        <v>0.50436953807740326</v>
      </c>
      <c r="AT168" s="54"/>
      <c r="AU168" s="54"/>
      <c r="AV168" s="54"/>
      <c r="AW168" s="54"/>
      <c r="AX168" s="54"/>
      <c r="AY168" s="54"/>
      <c r="AZ168" s="54"/>
      <c r="BA168" s="54">
        <v>1</v>
      </c>
      <c r="BB168" s="54">
        <v>1</v>
      </c>
      <c r="BC168" s="54">
        <v>1</v>
      </c>
      <c r="BD168" s="54">
        <v>0.96</v>
      </c>
      <c r="BE168" s="54">
        <v>1</v>
      </c>
      <c r="BF168" s="54">
        <v>1</v>
      </c>
      <c r="BG168" s="54">
        <v>1</v>
      </c>
      <c r="BH168" s="54">
        <v>1</v>
      </c>
      <c r="BI168" s="54">
        <v>0.98726114649681529</v>
      </c>
      <c r="BJ168" s="54">
        <v>0.9821428571428571</v>
      </c>
      <c r="BK168" s="54">
        <v>1</v>
      </c>
      <c r="BL168" s="54">
        <v>0.98039215686274506</v>
      </c>
      <c r="BM168" s="54">
        <v>0.93103448275862066</v>
      </c>
      <c r="BN168" s="54">
        <v>1</v>
      </c>
      <c r="BO168" s="54">
        <v>1</v>
      </c>
      <c r="BP168" s="54">
        <v>1</v>
      </c>
      <c r="BQ168" s="54">
        <v>1</v>
      </c>
      <c r="BR168" s="54">
        <v>1</v>
      </c>
      <c r="BS168" s="54">
        <v>1</v>
      </c>
      <c r="BT168" s="54">
        <v>1</v>
      </c>
      <c r="BU168" s="54">
        <v>1</v>
      </c>
      <c r="BV168" s="54">
        <v>1</v>
      </c>
      <c r="BW168" s="54">
        <v>1</v>
      </c>
      <c r="BX168" s="54">
        <v>1</v>
      </c>
      <c r="BY168" s="54">
        <v>1</v>
      </c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</row>
    <row r="169" spans="18:166" x14ac:dyDescent="0.25">
      <c r="R169" s="30"/>
      <c r="S169" s="45"/>
      <c r="T169" s="45"/>
      <c r="U169" s="46" t="s">
        <v>38</v>
      </c>
      <c r="V169" s="53"/>
      <c r="W169" s="53"/>
      <c r="X169" s="53"/>
      <c r="Y169" s="53"/>
      <c r="Z169" s="53"/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4">
        <v>0</v>
      </c>
      <c r="AH169" s="54">
        <v>1</v>
      </c>
      <c r="AI169" s="54">
        <v>1</v>
      </c>
      <c r="AJ169" s="53">
        <v>1</v>
      </c>
      <c r="AK169" s="54">
        <v>1</v>
      </c>
      <c r="AL169" s="54">
        <v>0.99875156054931336</v>
      </c>
      <c r="AM169" s="54">
        <v>1</v>
      </c>
      <c r="AN169" s="54">
        <v>1</v>
      </c>
      <c r="AO169" s="54">
        <v>1</v>
      </c>
      <c r="AP169" s="54">
        <v>1</v>
      </c>
      <c r="AQ169" s="54">
        <v>0.99657142857142855</v>
      </c>
      <c r="AR169" s="54">
        <v>0.99527744982290434</v>
      </c>
      <c r="AS169" s="54">
        <v>0.99423963133640558</v>
      </c>
      <c r="AT169" s="54">
        <v>0.99897435897435893</v>
      </c>
      <c r="AU169" s="54">
        <v>1</v>
      </c>
      <c r="AV169" s="54">
        <v>1</v>
      </c>
      <c r="AW169" s="54">
        <v>0.99842271293375395</v>
      </c>
      <c r="AX169" s="54">
        <v>0.99853801169590639</v>
      </c>
      <c r="AY169" s="54">
        <v>0.99766899766899764</v>
      </c>
      <c r="AZ169" s="54">
        <v>0.99872448979591832</v>
      </c>
      <c r="BA169" s="54">
        <v>0.99231950844854067</v>
      </c>
      <c r="BB169" s="54">
        <v>0.99184339314845027</v>
      </c>
      <c r="BC169" s="54">
        <v>0.99055489964580878</v>
      </c>
      <c r="BD169" s="54">
        <v>0.98943196829590485</v>
      </c>
      <c r="BE169" s="54">
        <v>0.99057873485868098</v>
      </c>
      <c r="BF169" s="54">
        <v>0.99182242990654201</v>
      </c>
      <c r="BG169" s="54">
        <v>0.99500624219725342</v>
      </c>
      <c r="BH169" s="54">
        <v>0.99774011299435028</v>
      </c>
      <c r="BI169" s="54">
        <v>0.99742268041237114</v>
      </c>
      <c r="BJ169" s="54">
        <v>0.99</v>
      </c>
      <c r="BK169" s="54">
        <v>0.4375</v>
      </c>
      <c r="BL169" s="54">
        <v>1</v>
      </c>
      <c r="BM169" s="54">
        <v>0.99398496240601508</v>
      </c>
      <c r="BN169" s="54">
        <v>0.99338842975206609</v>
      </c>
      <c r="BO169" s="54">
        <v>0.99714285714285711</v>
      </c>
      <c r="BP169" s="54">
        <v>0.99705014749262533</v>
      </c>
      <c r="BQ169" s="54">
        <v>0.99622641509433962</v>
      </c>
      <c r="BR169" s="54">
        <v>0.98136645962732916</v>
      </c>
      <c r="BS169" s="54">
        <v>0.99090909090909096</v>
      </c>
      <c r="BT169" s="54">
        <v>0.99176954732510292</v>
      </c>
      <c r="BU169" s="54">
        <v>0.97402597402597402</v>
      </c>
      <c r="BV169" s="54">
        <v>0.99204244031830235</v>
      </c>
      <c r="BW169" s="54">
        <v>0.9915433403805497</v>
      </c>
      <c r="BX169" s="54">
        <v>0.99180327868852458</v>
      </c>
      <c r="BY169" s="54">
        <v>0.99116997792494477</v>
      </c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</row>
    <row r="170" spans="18:166" x14ac:dyDescent="0.25">
      <c r="R170" s="30"/>
      <c r="S170" s="45"/>
      <c r="T170" s="45"/>
      <c r="U170" s="46" t="s">
        <v>3</v>
      </c>
      <c r="V170" s="53"/>
      <c r="W170" s="53"/>
      <c r="X170" s="53"/>
      <c r="Y170" s="53"/>
      <c r="Z170" s="53"/>
      <c r="AA170" s="53">
        <v>0.97</v>
      </c>
      <c r="AB170" s="53">
        <v>0.98</v>
      </c>
      <c r="AC170" s="53">
        <v>0.98</v>
      </c>
      <c r="AD170" s="53">
        <v>1</v>
      </c>
      <c r="AE170" s="53">
        <v>1</v>
      </c>
      <c r="AF170" s="53">
        <v>1</v>
      </c>
      <c r="AG170" s="54">
        <v>0.84304932735426008</v>
      </c>
      <c r="AH170" s="54">
        <v>0.89</v>
      </c>
      <c r="AI170" s="54">
        <v>0.71098265895953761</v>
      </c>
      <c r="AJ170" s="53">
        <v>0.76165803108808294</v>
      </c>
      <c r="AK170" s="54">
        <v>0.97391304347826091</v>
      </c>
      <c r="AL170" s="54">
        <v>0.76851851851851849</v>
      </c>
      <c r="AM170" s="54">
        <v>0.72925764192139741</v>
      </c>
      <c r="AN170" s="54">
        <v>0.61354581673306774</v>
      </c>
      <c r="AO170" s="54">
        <v>0.62548262548262545</v>
      </c>
      <c r="AP170" s="54">
        <v>0.45991561181434598</v>
      </c>
      <c r="AQ170" s="54">
        <v>0.5266903914590747</v>
      </c>
      <c r="AR170" s="54">
        <v>0.92920353982300885</v>
      </c>
      <c r="AS170" s="54">
        <v>0.45049504950495051</v>
      </c>
      <c r="AT170" s="54">
        <v>0.87610619469026552</v>
      </c>
      <c r="AU170" s="54">
        <v>0.89867841409691629</v>
      </c>
      <c r="AV170" s="54">
        <v>0.5752212389380531</v>
      </c>
      <c r="AW170" s="54">
        <v>0.8110236220472441</v>
      </c>
      <c r="AX170" s="54">
        <v>0.90551181102362199</v>
      </c>
      <c r="AY170" s="54">
        <v>0.97222222222222221</v>
      </c>
      <c r="AZ170" s="54">
        <v>0.95428571428571429</v>
      </c>
      <c r="BA170" s="54">
        <v>0.83185840707964598</v>
      </c>
      <c r="BB170" s="54">
        <v>0.65071770334928225</v>
      </c>
      <c r="BC170" s="54">
        <v>0.62549800796812749</v>
      </c>
      <c r="BD170" s="54">
        <v>0.98712446351931327</v>
      </c>
      <c r="BE170" s="54">
        <v>0.7155555555555555</v>
      </c>
      <c r="BF170" s="54">
        <v>0.98069498069498073</v>
      </c>
      <c r="BG170" s="54">
        <v>0.80861244019138756</v>
      </c>
      <c r="BH170" s="54">
        <v>0.92964824120603018</v>
      </c>
      <c r="BI170" s="54">
        <v>0.82926829268292679</v>
      </c>
      <c r="BJ170" s="54">
        <v>0.77</v>
      </c>
      <c r="BK170" s="54">
        <v>1</v>
      </c>
      <c r="BL170" s="54">
        <v>0.56074766355140182</v>
      </c>
      <c r="BM170" s="54">
        <v>0.89592760180995479</v>
      </c>
      <c r="BN170" s="54">
        <v>0.67156862745098034</v>
      </c>
      <c r="BO170" s="54">
        <v>0.64673913043478259</v>
      </c>
      <c r="BP170" s="54">
        <v>0.90874524714828897</v>
      </c>
      <c r="BQ170" s="54">
        <v>0.90416666666666667</v>
      </c>
      <c r="BR170" s="54">
        <v>0.58659217877094971</v>
      </c>
      <c r="BS170" s="54">
        <v>0.85987261146496818</v>
      </c>
      <c r="BT170" s="54">
        <v>0.74897119341563789</v>
      </c>
      <c r="BU170" s="54">
        <v>0.49794238683127573</v>
      </c>
      <c r="BV170" s="54">
        <v>0.74705882352941178</v>
      </c>
      <c r="BW170" s="54">
        <v>0.82625482625482627</v>
      </c>
      <c r="BX170" s="54">
        <v>0.90256410256410258</v>
      </c>
      <c r="BY170" s="54">
        <v>0.95754716981132071</v>
      </c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</row>
    <row r="171" spans="18:166" x14ac:dyDescent="0.25">
      <c r="R171" s="30"/>
      <c r="S171" s="45"/>
      <c r="T171" s="45"/>
      <c r="U171" s="46" t="s">
        <v>2</v>
      </c>
      <c r="V171" s="53"/>
      <c r="W171" s="53"/>
      <c r="X171" s="53"/>
      <c r="Y171" s="53"/>
      <c r="Z171" s="53"/>
      <c r="AA171" s="53">
        <v>0.98</v>
      </c>
      <c r="AB171" s="53">
        <v>0.98</v>
      </c>
      <c r="AC171" s="53">
        <v>1</v>
      </c>
      <c r="AD171" s="53">
        <v>1</v>
      </c>
      <c r="AE171" s="53">
        <v>1</v>
      </c>
      <c r="AF171" s="53">
        <v>1</v>
      </c>
      <c r="AG171" s="54">
        <v>0.99775280898876406</v>
      </c>
      <c r="AH171" s="54">
        <v>0.99283154121863804</v>
      </c>
      <c r="AI171" s="54">
        <v>1</v>
      </c>
      <c r="AJ171" s="53">
        <v>0.9946996466431095</v>
      </c>
      <c r="AK171" s="54">
        <v>1</v>
      </c>
      <c r="AL171" s="54">
        <v>0.99310344827586206</v>
      </c>
      <c r="AM171" s="54">
        <v>0.99795501022494892</v>
      </c>
      <c r="AN171" s="54">
        <v>0.99830508474576274</v>
      </c>
      <c r="AO171" s="54">
        <v>0.98140495867768596</v>
      </c>
      <c r="AP171" s="54">
        <v>0.99230769230769234</v>
      </c>
      <c r="AQ171" s="54">
        <v>0.91612903225806452</v>
      </c>
      <c r="AR171" s="54">
        <v>0.99415204678362568</v>
      </c>
      <c r="AS171" s="54">
        <v>0.98984771573604058</v>
      </c>
      <c r="AT171" s="54">
        <v>0.99596774193548387</v>
      </c>
      <c r="AU171" s="54">
        <v>1</v>
      </c>
      <c r="AV171" s="54">
        <v>1</v>
      </c>
      <c r="AW171" s="54">
        <v>0.99676375404530748</v>
      </c>
      <c r="AX171" s="54">
        <v>0.99140401146131807</v>
      </c>
      <c r="AY171" s="54">
        <v>0.98847262247838619</v>
      </c>
      <c r="AZ171" s="54">
        <v>0.98987341772151893</v>
      </c>
      <c r="BA171" s="54">
        <v>0.99730458221024254</v>
      </c>
      <c r="BB171" s="54">
        <v>0.99175824175824179</v>
      </c>
      <c r="BC171" s="54">
        <v>0.98918918918918919</v>
      </c>
      <c r="BD171" s="54">
        <v>0.99204244031830235</v>
      </c>
      <c r="BE171" s="54">
        <v>0.99168975069252074</v>
      </c>
      <c r="BF171" s="54">
        <v>0.99199999999999999</v>
      </c>
      <c r="BG171" s="54">
        <v>0.99175824175824179</v>
      </c>
      <c r="BH171" s="54">
        <v>0.9921671018276762</v>
      </c>
      <c r="BI171" s="54">
        <v>0.99612403100775193</v>
      </c>
      <c r="BJ171" s="54">
        <v>0.9932659932659933</v>
      </c>
      <c r="BK171" s="54">
        <v>0.99619771863117867</v>
      </c>
      <c r="BL171" s="54">
        <v>0.99710982658959535</v>
      </c>
      <c r="BM171" s="54">
        <v>0.99115044247787609</v>
      </c>
      <c r="BN171" s="54">
        <v>0.98630136986301364</v>
      </c>
      <c r="BO171" s="54">
        <v>0.99739583333333337</v>
      </c>
      <c r="BP171" s="54">
        <v>0.99702380952380953</v>
      </c>
      <c r="BQ171" s="54">
        <v>0.99415204678362568</v>
      </c>
      <c r="BR171" s="54">
        <v>0.99712643678160917</v>
      </c>
      <c r="BS171" s="54">
        <v>1</v>
      </c>
      <c r="BT171" s="54">
        <v>0.99766355140186913</v>
      </c>
      <c r="BU171" s="54">
        <v>0.99733333333333329</v>
      </c>
      <c r="BV171" s="54">
        <v>0.99294117647058822</v>
      </c>
      <c r="BW171" s="54">
        <v>1</v>
      </c>
      <c r="BX171" s="54">
        <v>0.99752475247524752</v>
      </c>
      <c r="BY171" s="54">
        <v>0.98947368421052628</v>
      </c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</row>
    <row r="172" spans="18:166" x14ac:dyDescent="0.25">
      <c r="R172" s="30"/>
      <c r="S172" s="45"/>
      <c r="T172" s="45"/>
      <c r="U172" s="46" t="s">
        <v>0</v>
      </c>
      <c r="V172" s="53"/>
      <c r="W172" s="53"/>
      <c r="X172" s="53"/>
      <c r="Y172" s="53"/>
      <c r="Z172" s="53"/>
      <c r="AA172" s="53">
        <v>1</v>
      </c>
      <c r="AB172" s="53">
        <v>1</v>
      </c>
      <c r="AC172" s="53">
        <v>1</v>
      </c>
      <c r="AD172" s="53">
        <v>1</v>
      </c>
      <c r="AE172" s="53">
        <v>1</v>
      </c>
      <c r="AF172" s="53">
        <v>0.99</v>
      </c>
      <c r="AG172" s="54">
        <v>0.9985955056179775</v>
      </c>
      <c r="AH172" s="53">
        <v>1</v>
      </c>
      <c r="AI172" s="53">
        <v>1</v>
      </c>
      <c r="AJ172" s="53">
        <v>0.99431171786120587</v>
      </c>
      <c r="AK172" s="54">
        <v>0.99551066217732886</v>
      </c>
      <c r="AL172" s="54">
        <v>0.99635922330097082</v>
      </c>
      <c r="AM172" s="54">
        <v>0.99445214979195562</v>
      </c>
      <c r="AN172" s="54">
        <v>0.99776286353467558</v>
      </c>
      <c r="AO172" s="54">
        <v>1</v>
      </c>
      <c r="AP172" s="54">
        <v>0.99848024316109418</v>
      </c>
      <c r="AQ172" s="54">
        <v>0.99428571428571433</v>
      </c>
      <c r="AR172" s="54">
        <v>0.99531250000000004</v>
      </c>
      <c r="AS172" s="54">
        <v>0.99722991689750695</v>
      </c>
      <c r="AT172" s="54">
        <v>0.99636803874092006</v>
      </c>
      <c r="AU172" s="54">
        <v>0.99520383693045567</v>
      </c>
      <c r="AV172" s="54">
        <v>0.99448732083792724</v>
      </c>
      <c r="AW172" s="54">
        <v>0.99731543624161079</v>
      </c>
      <c r="AX172" s="54">
        <v>0.98849104859335035</v>
      </c>
      <c r="AY172" s="54">
        <v>0.99779977997799785</v>
      </c>
      <c r="AZ172" s="54">
        <v>0.99777034559643252</v>
      </c>
      <c r="BA172" s="54">
        <v>0.99335989375830014</v>
      </c>
      <c r="BB172" s="54">
        <v>0.99078947368421055</v>
      </c>
      <c r="BC172" s="54">
        <v>0.99009900990099009</v>
      </c>
      <c r="BD172" s="54">
        <v>0.99091940976163451</v>
      </c>
      <c r="BE172" s="54">
        <v>0.99244875943905075</v>
      </c>
      <c r="BF172" s="54">
        <v>0.99492385786802029</v>
      </c>
      <c r="BG172" s="54">
        <v>0.99659863945578231</v>
      </c>
      <c r="BH172" s="54">
        <v>0.99204771371769385</v>
      </c>
      <c r="BI172" s="54">
        <v>0.98861283643892339</v>
      </c>
      <c r="BJ172" s="54">
        <v>0.96283391405342622</v>
      </c>
      <c r="BK172" s="54">
        <v>0.98877805486284287</v>
      </c>
      <c r="BL172" s="54">
        <v>0.97708082026538001</v>
      </c>
      <c r="BM172" s="54">
        <v>0.99073001158748553</v>
      </c>
      <c r="BN172" s="54">
        <v>0.97657213316892721</v>
      </c>
      <c r="BO172" s="54">
        <v>0.97283702213279677</v>
      </c>
      <c r="BP172" s="54">
        <v>0.97709923664122134</v>
      </c>
      <c r="BQ172" s="54">
        <v>0.93672316384180787</v>
      </c>
      <c r="BR172" s="54">
        <v>0.98711943793911006</v>
      </c>
      <c r="BS172" s="54">
        <v>0.99432463110102154</v>
      </c>
      <c r="BT172" s="54">
        <v>0.99214916584887147</v>
      </c>
      <c r="BU172" s="54">
        <v>0.979890310786106</v>
      </c>
      <c r="BV172" s="54">
        <v>1</v>
      </c>
      <c r="BW172" s="54">
        <v>0.99342105263157898</v>
      </c>
      <c r="BX172" s="54">
        <v>0.99279927992799277</v>
      </c>
      <c r="BY172" s="54">
        <v>0.99087452471482895</v>
      </c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</row>
    <row r="173" spans="18:166" x14ac:dyDescent="0.25">
      <c r="R173" s="30"/>
      <c r="S173" s="45"/>
      <c r="T173" s="45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54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54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</row>
    <row r="174" spans="18:166" x14ac:dyDescent="0.25">
      <c r="R174" s="30"/>
      <c r="S174" s="45"/>
      <c r="T174" s="45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54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54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</row>
    <row r="175" spans="18:166" x14ac:dyDescent="0.25">
      <c r="R175" s="30"/>
      <c r="S175" s="45"/>
      <c r="T175" s="45"/>
      <c r="U175" s="46" t="s">
        <v>14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54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54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1"/>
      <c r="CP175" s="51"/>
      <c r="CQ175" s="51"/>
      <c r="CR175" s="51"/>
      <c r="CS175" s="46"/>
      <c r="CT175" s="46"/>
      <c r="CU175" s="46"/>
      <c r="CV175" s="46"/>
      <c r="CW175" s="46"/>
      <c r="CX175" s="46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</row>
    <row r="176" spans="18:166" x14ac:dyDescent="0.25">
      <c r="R176" s="30"/>
      <c r="S176" s="45"/>
      <c r="T176" s="45"/>
      <c r="U176" s="46"/>
      <c r="V176" s="51">
        <v>43101</v>
      </c>
      <c r="W176" s="51">
        <v>43132</v>
      </c>
      <c r="X176" s="51">
        <v>43160</v>
      </c>
      <c r="Y176" s="51">
        <v>43191</v>
      </c>
      <c r="Z176" s="51">
        <v>43221</v>
      </c>
      <c r="AA176" s="51">
        <v>43252</v>
      </c>
      <c r="AB176" s="51">
        <v>43282</v>
      </c>
      <c r="AC176" s="51">
        <v>43313</v>
      </c>
      <c r="AD176" s="51">
        <v>43344</v>
      </c>
      <c r="AE176" s="51">
        <v>43374</v>
      </c>
      <c r="AF176" s="51">
        <v>43405</v>
      </c>
      <c r="AG176" s="51">
        <v>43435</v>
      </c>
      <c r="AH176" s="51">
        <v>43466</v>
      </c>
      <c r="AI176" s="51">
        <v>43497</v>
      </c>
      <c r="AJ176" s="51">
        <v>43525</v>
      </c>
      <c r="AK176" s="51">
        <v>43556</v>
      </c>
      <c r="AL176" s="51">
        <v>43586</v>
      </c>
      <c r="AM176" s="51">
        <v>43617</v>
      </c>
      <c r="AN176" s="51">
        <v>43647</v>
      </c>
      <c r="AO176" s="51">
        <v>43678</v>
      </c>
      <c r="AP176" s="51">
        <v>43709</v>
      </c>
      <c r="AQ176" s="51">
        <v>43739</v>
      </c>
      <c r="AR176" s="51">
        <v>43770</v>
      </c>
      <c r="AS176" s="51">
        <v>43800</v>
      </c>
      <c r="AT176" s="51">
        <v>43831</v>
      </c>
      <c r="AU176" s="51">
        <v>43862</v>
      </c>
      <c r="AV176" s="51">
        <v>43891</v>
      </c>
      <c r="AW176" s="51">
        <v>43922</v>
      </c>
      <c r="AX176" s="51">
        <v>43952</v>
      </c>
      <c r="AY176" s="51">
        <v>43983</v>
      </c>
      <c r="AZ176" s="51">
        <v>44013</v>
      </c>
      <c r="BA176" s="51">
        <v>44227</v>
      </c>
      <c r="BB176" s="51">
        <v>44228</v>
      </c>
      <c r="BC176" s="51">
        <v>44256</v>
      </c>
      <c r="BD176" s="51">
        <v>44287</v>
      </c>
      <c r="BE176" s="51">
        <v>44317</v>
      </c>
      <c r="BF176" s="51">
        <v>44348</v>
      </c>
      <c r="BG176" s="51">
        <v>44378</v>
      </c>
      <c r="BH176" s="51">
        <v>44409</v>
      </c>
      <c r="BI176" s="51">
        <v>44440</v>
      </c>
      <c r="BJ176" s="51">
        <v>44470</v>
      </c>
      <c r="BK176" s="51">
        <v>44501</v>
      </c>
      <c r="BL176" s="51">
        <v>44531</v>
      </c>
      <c r="BM176" s="51">
        <v>44562</v>
      </c>
      <c r="BN176" s="51">
        <v>44593</v>
      </c>
      <c r="BO176" s="51">
        <v>44621</v>
      </c>
      <c r="BP176" s="51">
        <v>44652</v>
      </c>
      <c r="BQ176" s="51">
        <v>44682</v>
      </c>
      <c r="BR176" s="51">
        <v>44713</v>
      </c>
      <c r="BS176" s="51">
        <v>44743</v>
      </c>
      <c r="BT176" s="51">
        <v>44774</v>
      </c>
      <c r="BU176" s="51">
        <v>44805</v>
      </c>
      <c r="BV176" s="51">
        <v>44835</v>
      </c>
      <c r="BW176" s="51">
        <v>44866</v>
      </c>
      <c r="BX176" s="51">
        <v>44896</v>
      </c>
      <c r="BY176" s="51">
        <v>44927</v>
      </c>
      <c r="BZ176" s="51">
        <v>44958</v>
      </c>
      <c r="CA176" s="51">
        <v>44986</v>
      </c>
      <c r="CB176" s="51">
        <v>45017</v>
      </c>
      <c r="CC176" s="51">
        <v>45047</v>
      </c>
      <c r="CD176" s="51">
        <v>45078</v>
      </c>
      <c r="CE176" s="51">
        <v>45108</v>
      </c>
      <c r="CF176" s="51">
        <v>45139</v>
      </c>
      <c r="CG176" s="51">
        <v>45170</v>
      </c>
      <c r="CH176" s="51">
        <v>45200</v>
      </c>
      <c r="CI176" s="51">
        <v>45231</v>
      </c>
      <c r="CJ176" s="51">
        <v>45261</v>
      </c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</row>
    <row r="177" spans="1:166" x14ac:dyDescent="0.25">
      <c r="R177" s="30"/>
      <c r="S177" s="45"/>
      <c r="T177" s="45"/>
      <c r="U177" s="46" t="s">
        <v>12</v>
      </c>
      <c r="V177" s="53"/>
      <c r="W177" s="53"/>
      <c r="X177" s="53"/>
      <c r="Y177" s="53"/>
      <c r="Z177" s="53"/>
      <c r="AA177" s="53">
        <v>0.36</v>
      </c>
      <c r="AB177" s="53">
        <v>0.35</v>
      </c>
      <c r="AC177" s="53">
        <v>0.31</v>
      </c>
      <c r="AD177" s="53">
        <v>0.34</v>
      </c>
      <c r="AE177" s="53">
        <v>0.31</v>
      </c>
      <c r="AF177" s="53">
        <v>0.33</v>
      </c>
      <c r="AG177" s="54">
        <v>0.30612244897959184</v>
      </c>
      <c r="AH177" s="54">
        <v>0.37455830388692579</v>
      </c>
      <c r="AI177" s="54">
        <v>0.29741379310344829</v>
      </c>
      <c r="AJ177" s="53">
        <v>0.23170731707317074</v>
      </c>
      <c r="AK177" s="54">
        <v>0.32786885245901637</v>
      </c>
      <c r="AL177" s="54">
        <v>0.37264150943396224</v>
      </c>
      <c r="AM177" s="54">
        <v>0.31660231660231658</v>
      </c>
      <c r="AN177" s="54">
        <v>0.36206896551724138</v>
      </c>
      <c r="AO177" s="54">
        <v>0.3359073359073359</v>
      </c>
      <c r="AP177" s="54">
        <v>0.37850467289719625</v>
      </c>
      <c r="AQ177" s="54">
        <v>0.35856573705179284</v>
      </c>
      <c r="AR177" s="54">
        <v>0.3632286995515695</v>
      </c>
      <c r="AS177" s="54">
        <v>0.35922330097087379</v>
      </c>
      <c r="AT177" s="54">
        <v>0.39269406392694062</v>
      </c>
      <c r="AU177" s="54">
        <v>0.30593607305936071</v>
      </c>
      <c r="AV177" s="54">
        <v>0.27218934911242604</v>
      </c>
      <c r="AW177" s="54">
        <v>0.38725490196078433</v>
      </c>
      <c r="AX177" s="54">
        <v>0.28240740740740738</v>
      </c>
      <c r="AY177" s="54">
        <v>0.19844357976653695</v>
      </c>
      <c r="AZ177" s="54">
        <v>0.20814479638009051</v>
      </c>
      <c r="BA177" s="54">
        <v>0.3165137614678899</v>
      </c>
      <c r="BB177" s="54">
        <v>0.28310502283105021</v>
      </c>
      <c r="BC177" s="54">
        <v>0.26666666666666666</v>
      </c>
      <c r="BD177" s="54">
        <v>0.2878787878787879</v>
      </c>
      <c r="BE177" s="54">
        <v>0.31349206349206349</v>
      </c>
      <c r="BF177" s="54">
        <v>0.27192982456140352</v>
      </c>
      <c r="BG177" s="54">
        <v>0.31927710843373491</v>
      </c>
      <c r="BH177" s="54">
        <v>0.35465116279069769</v>
      </c>
      <c r="BI177" s="54">
        <v>0.33606557377049179</v>
      </c>
      <c r="BJ177" s="54">
        <v>0.28999999999999998</v>
      </c>
      <c r="BK177" s="54">
        <v>0.32804232804232802</v>
      </c>
      <c r="BL177" s="54">
        <v>0.29447852760736198</v>
      </c>
      <c r="BM177" s="54">
        <v>0.29032258064516131</v>
      </c>
      <c r="BN177" s="54">
        <v>0.29508196721311475</v>
      </c>
      <c r="BO177" s="54">
        <v>0.26406926406926406</v>
      </c>
      <c r="BP177" s="54">
        <v>0.30143540669856461</v>
      </c>
      <c r="BQ177" s="54">
        <v>0.30541871921182268</v>
      </c>
      <c r="BR177" s="54">
        <v>0.30939226519337015</v>
      </c>
      <c r="BS177" s="54">
        <v>0.38775510204081631</v>
      </c>
      <c r="BT177" s="54">
        <v>0.33536585365853661</v>
      </c>
      <c r="BU177" s="54">
        <v>0.42603550295857989</v>
      </c>
      <c r="BV177" s="54">
        <v>0.35502958579881655</v>
      </c>
      <c r="BW177" s="54">
        <v>0.38787878787878788</v>
      </c>
      <c r="BX177" s="54">
        <v>0.35195530726256985</v>
      </c>
      <c r="BY177" s="54">
        <v>0.34065934065934067</v>
      </c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</row>
    <row r="178" spans="1:166" x14ac:dyDescent="0.25">
      <c r="R178" s="30"/>
      <c r="S178" s="45"/>
      <c r="T178" s="45"/>
      <c r="U178" s="46" t="s">
        <v>9</v>
      </c>
      <c r="V178" s="53"/>
      <c r="W178" s="53"/>
      <c r="X178" s="53"/>
      <c r="Y178" s="53"/>
      <c r="Z178" s="53"/>
      <c r="AA178" s="53">
        <v>0.5</v>
      </c>
      <c r="AB178" s="53">
        <v>0.48</v>
      </c>
      <c r="AC178" s="53">
        <v>0.57999999999999996</v>
      </c>
      <c r="AD178" s="53">
        <v>0.72</v>
      </c>
      <c r="AE178" s="53">
        <v>0.61</v>
      </c>
      <c r="AF178" s="53">
        <v>0.49</v>
      </c>
      <c r="AG178" s="54">
        <v>0.67741935483870963</v>
      </c>
      <c r="AH178" s="54">
        <v>0.57499999999999996</v>
      </c>
      <c r="AI178" s="54">
        <v>0.55000000000000004</v>
      </c>
      <c r="AJ178" s="53">
        <v>0.5</v>
      </c>
      <c r="AK178" s="54">
        <v>0.51219512195121952</v>
      </c>
      <c r="AL178" s="54">
        <v>0.6</v>
      </c>
      <c r="AM178" s="54">
        <v>0.61904761904761907</v>
      </c>
      <c r="AN178" s="54">
        <v>0.5</v>
      </c>
      <c r="AO178" s="54">
        <v>0.5161290322580645</v>
      </c>
      <c r="AP178" s="54">
        <v>0.72727272727272729</v>
      </c>
      <c r="AQ178" s="54">
        <v>0.51851851851851849</v>
      </c>
      <c r="AR178" s="54">
        <v>0.61764705882352944</v>
      </c>
      <c r="AS178" s="54">
        <v>0.51351351351351349</v>
      </c>
      <c r="AT178" s="54">
        <v>0.47727272727272729</v>
      </c>
      <c r="AU178" s="54">
        <v>0.61111111111111116</v>
      </c>
      <c r="AV178" s="54">
        <v>0.55263157894736847</v>
      </c>
      <c r="AW178" s="54">
        <v>0.53333333333333333</v>
      </c>
      <c r="AX178" s="54">
        <v>0.42857142857142855</v>
      </c>
      <c r="AY178" s="54">
        <v>0.40476190476190477</v>
      </c>
      <c r="AZ178" s="54">
        <v>0.59459459459459463</v>
      </c>
      <c r="BA178" s="54">
        <v>0.42499999999999999</v>
      </c>
      <c r="BB178" s="54">
        <v>0.3888888888888889</v>
      </c>
      <c r="BC178" s="54">
        <v>0.51162790697674421</v>
      </c>
      <c r="BD178" s="54">
        <v>0.58536585365853655</v>
      </c>
      <c r="BE178" s="54">
        <v>0.47368421052631576</v>
      </c>
      <c r="BF178" s="54">
        <v>0.5</v>
      </c>
      <c r="BG178" s="54">
        <v>0.52941176470588236</v>
      </c>
      <c r="BH178" s="54">
        <v>0.48648648648648651</v>
      </c>
      <c r="BI178" s="54">
        <v>0.56756756756756754</v>
      </c>
      <c r="BJ178" s="54">
        <v>0.53</v>
      </c>
      <c r="BK178" s="54">
        <v>0.625</v>
      </c>
      <c r="BL178" s="54">
        <v>0.51428571428571423</v>
      </c>
      <c r="BM178" s="54">
        <v>0.45652173913043476</v>
      </c>
      <c r="BN178" s="54">
        <v>0.38235294117647056</v>
      </c>
      <c r="BO178" s="54">
        <v>0.62857142857142856</v>
      </c>
      <c r="BP178" s="54">
        <v>0.52777777777777779</v>
      </c>
      <c r="BQ178" s="54">
        <v>0.52631578947368418</v>
      </c>
      <c r="BR178" s="54">
        <v>0.45714285714285713</v>
      </c>
      <c r="BS178" s="54">
        <v>0.61111111111111116</v>
      </c>
      <c r="BT178" s="54">
        <v>0.55172413793103448</v>
      </c>
      <c r="BU178" s="54">
        <v>0.44444444444444442</v>
      </c>
      <c r="BV178" s="54">
        <v>0.41176470588235292</v>
      </c>
      <c r="BW178" s="54">
        <v>0.57499999999999996</v>
      </c>
      <c r="BX178" s="54">
        <v>0.48484848484848486</v>
      </c>
      <c r="BY178" s="54">
        <v>0.48484848484848486</v>
      </c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</row>
    <row r="179" spans="1:166" x14ac:dyDescent="0.25">
      <c r="R179" s="30"/>
      <c r="S179" s="45"/>
      <c r="T179" s="45"/>
      <c r="U179" s="46" t="s">
        <v>11</v>
      </c>
      <c r="V179" s="53"/>
      <c r="W179" s="53"/>
      <c r="X179" s="53"/>
      <c r="Y179" s="53"/>
      <c r="Z179" s="53"/>
      <c r="AA179" s="53">
        <v>0.59</v>
      </c>
      <c r="AB179" s="53">
        <v>0.64</v>
      </c>
      <c r="AC179" s="53">
        <v>0.66</v>
      </c>
      <c r="AD179" s="53">
        <v>0.76</v>
      </c>
      <c r="AE179" s="53">
        <v>0.7</v>
      </c>
      <c r="AF179" s="53">
        <v>0.59</v>
      </c>
      <c r="AG179" s="54">
        <v>0.62745098039215685</v>
      </c>
      <c r="AH179" s="54">
        <v>0.72580645161290325</v>
      </c>
      <c r="AI179" s="54">
        <v>0.6428571428571429</v>
      </c>
      <c r="AJ179" s="53">
        <v>0.56140350877192979</v>
      </c>
      <c r="AK179" s="54">
        <v>0.55882352941176472</v>
      </c>
      <c r="AL179" s="54">
        <v>0.69090909090909092</v>
      </c>
      <c r="AM179" s="54">
        <v>0.66666666666666663</v>
      </c>
      <c r="AN179" s="54">
        <v>0.74468085106382975</v>
      </c>
      <c r="AO179" s="54">
        <v>0.75</v>
      </c>
      <c r="AP179" s="54">
        <v>0.72499999999999998</v>
      </c>
      <c r="AQ179" s="54">
        <v>0.72093023255813948</v>
      </c>
      <c r="AR179" s="54">
        <v>0.73076923076923073</v>
      </c>
      <c r="AS179" s="54">
        <v>0.8</v>
      </c>
      <c r="AT179" s="54">
        <v>0.8</v>
      </c>
      <c r="AU179" s="54">
        <v>0</v>
      </c>
      <c r="AV179" s="54">
        <v>0.33333333333333331</v>
      </c>
      <c r="AW179" s="54">
        <v>0</v>
      </c>
      <c r="AX179" s="54">
        <v>0</v>
      </c>
      <c r="AY179" s="54">
        <v>0</v>
      </c>
      <c r="AZ179" s="54">
        <v>1</v>
      </c>
      <c r="BA179" s="54"/>
      <c r="BB179" s="54"/>
      <c r="BC179" s="54"/>
      <c r="BD179" s="54"/>
      <c r="BE179" s="54"/>
      <c r="BF179" s="54">
        <v>0</v>
      </c>
      <c r="BG179" s="54">
        <v>0</v>
      </c>
      <c r="BH179" s="54">
        <v>0</v>
      </c>
      <c r="BI179" s="54">
        <v>0</v>
      </c>
      <c r="BJ179" s="54">
        <v>0.27</v>
      </c>
      <c r="BK179" s="54">
        <v>0.5</v>
      </c>
      <c r="BL179" s="54">
        <v>0.25</v>
      </c>
      <c r="BM179" s="54">
        <v>0.32258064516129031</v>
      </c>
      <c r="BN179" s="54">
        <v>0.35</v>
      </c>
      <c r="BO179" s="54">
        <v>0.29411764705882354</v>
      </c>
      <c r="BP179" s="54">
        <v>0.36</v>
      </c>
      <c r="BQ179" s="54">
        <v>0.33333333333333331</v>
      </c>
      <c r="BR179" s="54">
        <v>0.47058823529411764</v>
      </c>
      <c r="BS179" s="54">
        <v>0.5</v>
      </c>
      <c r="BT179" s="54">
        <v>0.30434782608695654</v>
      </c>
      <c r="BU179" s="54">
        <v>0.22222222222222221</v>
      </c>
      <c r="BV179" s="54">
        <v>0.1875</v>
      </c>
      <c r="BW179" s="54">
        <v>0.2857142857142857</v>
      </c>
      <c r="BX179" s="54">
        <v>0.35714285714285715</v>
      </c>
      <c r="BY179" s="54">
        <v>0.44444444444444442</v>
      </c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</row>
    <row r="180" spans="1:166" x14ac:dyDescent="0.25">
      <c r="R180" s="30"/>
      <c r="S180" s="45"/>
      <c r="T180" s="45"/>
      <c r="U180" s="46" t="s">
        <v>10</v>
      </c>
      <c r="V180" s="53"/>
      <c r="W180" s="53"/>
      <c r="X180" s="53"/>
      <c r="Y180" s="53"/>
      <c r="Z180" s="53"/>
      <c r="AA180" s="53">
        <v>0.33</v>
      </c>
      <c r="AB180" s="53">
        <v>0.33</v>
      </c>
      <c r="AC180" s="53">
        <v>0.45</v>
      </c>
      <c r="AD180" s="53">
        <v>0.46</v>
      </c>
      <c r="AE180" s="53">
        <v>0.38</v>
      </c>
      <c r="AF180" s="53">
        <v>0.42</v>
      </c>
      <c r="AG180" s="54">
        <v>0.37037037037037035</v>
      </c>
      <c r="AH180" s="54">
        <v>0.44</v>
      </c>
      <c r="AI180" s="54">
        <v>0.5</v>
      </c>
      <c r="AJ180" s="53">
        <v>0.30769230769230771</v>
      </c>
      <c r="AK180" s="54">
        <v>0.46666666666666667</v>
      </c>
      <c r="AL180" s="54">
        <v>0.61538461538461542</v>
      </c>
      <c r="AM180" s="54">
        <v>0.61111111111111116</v>
      </c>
      <c r="AN180" s="54">
        <v>0.55172413793103448</v>
      </c>
      <c r="AO180" s="54">
        <v>0.55555555555555558</v>
      </c>
      <c r="AP180" s="54">
        <v>0.6071428571428571</v>
      </c>
      <c r="AQ180" s="54">
        <v>0.55555555555555558</v>
      </c>
      <c r="AR180" s="54">
        <v>0.7</v>
      </c>
      <c r="AS180" s="54">
        <v>0.65384615384615385</v>
      </c>
      <c r="AT180" s="54">
        <v>0.5357142857142857</v>
      </c>
      <c r="AU180" s="54">
        <v>0.5714285714285714</v>
      </c>
      <c r="AV180" s="54">
        <v>0.45454545454545453</v>
      </c>
      <c r="AW180" s="54">
        <v>0.55555555555555558</v>
      </c>
      <c r="AX180" s="54">
        <v>0.35714285714285715</v>
      </c>
      <c r="AY180" s="54">
        <v>0.43333333333333335</v>
      </c>
      <c r="AZ180" s="54">
        <v>0.47826086956521741</v>
      </c>
      <c r="BA180" s="54">
        <v>0.46875</v>
      </c>
      <c r="BB180" s="54">
        <v>0.46666666666666667</v>
      </c>
      <c r="BC180" s="54">
        <v>0.30769230769230771</v>
      </c>
      <c r="BD180" s="54">
        <v>0.38461538461538464</v>
      </c>
      <c r="BE180" s="54">
        <v>0.48148148148148145</v>
      </c>
      <c r="BF180" s="54">
        <v>0.47058823529411764</v>
      </c>
      <c r="BG180" s="54">
        <v>0.41935483870967744</v>
      </c>
      <c r="BH180" s="54">
        <v>0.375</v>
      </c>
      <c r="BI180" s="54">
        <v>0.51515151515151514</v>
      </c>
      <c r="BJ180" s="54">
        <v>0.5</v>
      </c>
      <c r="BK180" s="54">
        <v>0.41935483870967744</v>
      </c>
      <c r="BL180" s="54">
        <v>0.46341463414634149</v>
      </c>
      <c r="BM180" s="54">
        <v>0.38461538461538464</v>
      </c>
      <c r="BN180" s="54">
        <v>0.42857142857142855</v>
      </c>
      <c r="BO180" s="54">
        <v>0.41666666666666669</v>
      </c>
      <c r="BP180" s="54">
        <v>0.30303030303030304</v>
      </c>
      <c r="BQ180" s="54">
        <v>0.37037037037037035</v>
      </c>
      <c r="BR180" s="54">
        <v>0.34285714285714286</v>
      </c>
      <c r="BS180" s="54">
        <v>0.40909090909090912</v>
      </c>
      <c r="BT180" s="54">
        <v>0.33333333333333331</v>
      </c>
      <c r="BU180" s="54">
        <v>0.52777777777777779</v>
      </c>
      <c r="BV180" s="54">
        <v>0.52941176470588236</v>
      </c>
      <c r="BW180" s="54">
        <v>0.20833333333333334</v>
      </c>
      <c r="BX180" s="54">
        <v>0.4375</v>
      </c>
      <c r="BY180" s="54">
        <v>0.51428571428571423</v>
      </c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</row>
    <row r="181" spans="1:166" x14ac:dyDescent="0.25">
      <c r="R181" s="30"/>
      <c r="S181" s="45"/>
      <c r="T181" s="45"/>
      <c r="U181" s="46" t="s">
        <v>8</v>
      </c>
      <c r="V181" s="53"/>
      <c r="W181" s="53"/>
      <c r="X181" s="53"/>
      <c r="Y181" s="53"/>
      <c r="Z181" s="53"/>
      <c r="AA181" s="53">
        <v>0.37</v>
      </c>
      <c r="AB181" s="53">
        <v>0.4</v>
      </c>
      <c r="AC181" s="53">
        <v>0.51</v>
      </c>
      <c r="AD181" s="53">
        <v>0.42</v>
      </c>
      <c r="AE181" s="53">
        <v>0.4</v>
      </c>
      <c r="AF181" s="53">
        <v>0.42</v>
      </c>
      <c r="AG181" s="54">
        <v>0.4358974358974359</v>
      </c>
      <c r="AH181" s="54">
        <v>0.35227272727272729</v>
      </c>
      <c r="AI181" s="54">
        <v>0.35714285714285715</v>
      </c>
      <c r="AJ181" s="53">
        <v>0.36</v>
      </c>
      <c r="AK181" s="54">
        <v>0.3595505617977528</v>
      </c>
      <c r="AL181" s="54">
        <v>0.39506172839506171</v>
      </c>
      <c r="AM181" s="54">
        <v>0.47058823529411764</v>
      </c>
      <c r="AN181" s="54">
        <v>0.421875</v>
      </c>
      <c r="AO181" s="54">
        <v>0.421875</v>
      </c>
      <c r="AP181" s="54">
        <v>0.5490196078431373</v>
      </c>
      <c r="AQ181" s="54">
        <v>0.40909090909090912</v>
      </c>
      <c r="AR181" s="54">
        <v>0.31428571428571428</v>
      </c>
      <c r="AS181" s="54">
        <v>0.43902439024390244</v>
      </c>
      <c r="AT181" s="54">
        <v>0.39743589743589741</v>
      </c>
      <c r="AU181" s="54">
        <v>0.32432432432432434</v>
      </c>
      <c r="AV181" s="54">
        <v>0.28169014084507044</v>
      </c>
      <c r="AW181" s="54">
        <v>0.33823529411764708</v>
      </c>
      <c r="AX181" s="54">
        <v>0.23529411764705882</v>
      </c>
      <c r="AY181" s="54">
        <v>0.30645161290322581</v>
      </c>
      <c r="AZ181" s="54">
        <v>0.4</v>
      </c>
      <c r="BA181" s="54">
        <v>0.41538461538461541</v>
      </c>
      <c r="BB181" s="54">
        <v>0.39705882352941174</v>
      </c>
      <c r="BC181" s="54">
        <v>0.46031746031746029</v>
      </c>
      <c r="BD181" s="54">
        <v>0.39130434782608697</v>
      </c>
      <c r="BE181" s="54">
        <v>0.375</v>
      </c>
      <c r="BF181" s="54">
        <v>0.421875</v>
      </c>
      <c r="BG181" s="54">
        <v>0.43478260869565216</v>
      </c>
      <c r="BH181" s="54">
        <v>0.44827586206896552</v>
      </c>
      <c r="BI181" s="54">
        <v>0.39705882352941174</v>
      </c>
      <c r="BJ181" s="54">
        <v>0.4</v>
      </c>
      <c r="BK181" s="54">
        <v>0.4375</v>
      </c>
      <c r="BL181" s="54">
        <v>0.36666666666666664</v>
      </c>
      <c r="BM181" s="54">
        <v>0.4375</v>
      </c>
      <c r="BN181" s="54">
        <v>0.52727272727272723</v>
      </c>
      <c r="BO181" s="54">
        <v>0.39436619718309857</v>
      </c>
      <c r="BP181" s="54">
        <v>0.421875</v>
      </c>
      <c r="BQ181" s="54">
        <v>0.44827586206896552</v>
      </c>
      <c r="BR181" s="54">
        <v>0.39655172413793105</v>
      </c>
      <c r="BS181" s="54">
        <v>0.37777777777777777</v>
      </c>
      <c r="BT181" s="54">
        <v>0.44897959183673469</v>
      </c>
      <c r="BU181" s="54">
        <v>0.48979591836734693</v>
      </c>
      <c r="BV181" s="54">
        <v>0.24193548387096775</v>
      </c>
      <c r="BW181" s="54">
        <v>0.29850746268656714</v>
      </c>
      <c r="BX181" s="54">
        <v>0.19696969696969696</v>
      </c>
      <c r="BY181" s="54">
        <v>0.42465753424657532</v>
      </c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</row>
    <row r="182" spans="1:166" x14ac:dyDescent="0.25">
      <c r="R182" s="30"/>
      <c r="S182" s="45"/>
      <c r="T182" s="45"/>
      <c r="U182" s="46" t="s">
        <v>7</v>
      </c>
      <c r="V182" s="53"/>
      <c r="W182" s="53"/>
      <c r="X182" s="53"/>
      <c r="Y182" s="53"/>
      <c r="Z182" s="53"/>
      <c r="AA182" s="53">
        <v>0.67</v>
      </c>
      <c r="AB182" s="53">
        <v>0.46</v>
      </c>
      <c r="AC182" s="53">
        <v>0.38</v>
      </c>
      <c r="AD182" s="53">
        <v>0.5</v>
      </c>
      <c r="AE182" s="53">
        <v>0.44</v>
      </c>
      <c r="AF182" s="53">
        <v>0.18</v>
      </c>
      <c r="AG182" s="54">
        <v>0.33333333333333331</v>
      </c>
      <c r="AH182" s="54">
        <v>0.17647058823529413</v>
      </c>
      <c r="AI182" s="54">
        <v>0.3125</v>
      </c>
      <c r="AJ182" s="53">
        <v>0.37037037037037035</v>
      </c>
      <c r="AK182" s="54">
        <v>0.36363636363636365</v>
      </c>
      <c r="AL182" s="54">
        <v>0.4</v>
      </c>
      <c r="AM182" s="54">
        <v>0.4375</v>
      </c>
      <c r="AN182" s="54">
        <v>0.2</v>
      </c>
      <c r="AO182" s="54">
        <v>0</v>
      </c>
      <c r="AP182" s="54">
        <v>0</v>
      </c>
      <c r="AQ182" s="54">
        <v>0</v>
      </c>
      <c r="AR182" s="54">
        <v>0</v>
      </c>
      <c r="AS182" s="54">
        <v>0.6</v>
      </c>
      <c r="AT182" s="54">
        <v>0.33333333333333331</v>
      </c>
      <c r="AU182" s="54">
        <v>0.5714285714285714</v>
      </c>
      <c r="AV182" s="54">
        <v>0.4</v>
      </c>
      <c r="AW182" s="54">
        <v>0.33333333333333331</v>
      </c>
      <c r="AX182" s="54">
        <v>0.25</v>
      </c>
      <c r="AY182" s="54">
        <v>1</v>
      </c>
      <c r="AZ182" s="54">
        <v>0.6</v>
      </c>
      <c r="BA182" s="54">
        <v>1</v>
      </c>
      <c r="BB182" s="54"/>
      <c r="BC182" s="54"/>
      <c r="BD182" s="54">
        <v>0</v>
      </c>
      <c r="BE182" s="54">
        <v>0</v>
      </c>
      <c r="BF182" s="54">
        <v>0</v>
      </c>
      <c r="BG182" s="54">
        <v>0</v>
      </c>
      <c r="BH182" s="54">
        <v>0</v>
      </c>
      <c r="BI182" s="54"/>
      <c r="BJ182" s="54">
        <v>0</v>
      </c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</row>
    <row r="183" spans="1:166" x14ac:dyDescent="0.25">
      <c r="R183" s="30"/>
      <c r="S183" s="45"/>
      <c r="T183" s="45"/>
      <c r="U183" s="46" t="s">
        <v>6</v>
      </c>
      <c r="V183" s="53"/>
      <c r="W183" s="53"/>
      <c r="X183" s="53"/>
      <c r="Y183" s="53"/>
      <c r="Z183" s="53"/>
      <c r="AA183" s="53">
        <v>0.2</v>
      </c>
      <c r="AB183" s="53">
        <v>0.36</v>
      </c>
      <c r="AC183" s="53">
        <v>0.4</v>
      </c>
      <c r="AD183" s="53">
        <v>0.25</v>
      </c>
      <c r="AE183" s="53">
        <v>0.19</v>
      </c>
      <c r="AF183" s="53">
        <v>0.38</v>
      </c>
      <c r="AG183" s="54">
        <v>0.26315789473684209</v>
      </c>
      <c r="AH183" s="54">
        <v>0.21875</v>
      </c>
      <c r="AI183" s="54">
        <v>0.2857142857142857</v>
      </c>
      <c r="AJ183" s="53">
        <v>0.22727272727272727</v>
      </c>
      <c r="AK183" s="54">
        <v>0.17647058823529413</v>
      </c>
      <c r="AL183" s="54">
        <v>0.29166666666666669</v>
      </c>
      <c r="AM183" s="54">
        <v>0.41176470588235292</v>
      </c>
      <c r="AN183" s="54">
        <v>0.41666666666666669</v>
      </c>
      <c r="AO183" s="54">
        <v>0.15</v>
      </c>
      <c r="AP183" s="54">
        <v>0.33333333333333331</v>
      </c>
      <c r="AQ183" s="54">
        <v>0.2608695652173913</v>
      </c>
      <c r="AR183" s="54">
        <v>0.2</v>
      </c>
      <c r="AS183" s="54">
        <v>0.27272727272727271</v>
      </c>
      <c r="AT183" s="54">
        <v>0.2608695652173913</v>
      </c>
      <c r="AU183" s="54">
        <v>0.22727272727272727</v>
      </c>
      <c r="AV183" s="54">
        <v>0.14285714285714285</v>
      </c>
      <c r="AW183" s="54">
        <v>0.35</v>
      </c>
      <c r="AX183" s="54">
        <v>0.22222222222222221</v>
      </c>
      <c r="AY183" s="54">
        <v>0.37931034482758619</v>
      </c>
      <c r="AZ183" s="54">
        <v>0.33333333333333331</v>
      </c>
      <c r="BA183" s="54">
        <v>0.33333333333333331</v>
      </c>
      <c r="BB183" s="54">
        <v>0.26923076923076922</v>
      </c>
      <c r="BC183" s="54">
        <v>0.38095238095238093</v>
      </c>
      <c r="BD183" s="54">
        <v>0.35</v>
      </c>
      <c r="BE183" s="54">
        <v>0.19047619047619047</v>
      </c>
      <c r="BF183" s="54">
        <v>0.2857142857142857</v>
      </c>
      <c r="BG183" s="54">
        <v>0.2</v>
      </c>
      <c r="BH183" s="54">
        <v>0.47058823529411764</v>
      </c>
      <c r="BI183" s="54">
        <v>0.4</v>
      </c>
      <c r="BJ183" s="54">
        <v>0.28999999999999998</v>
      </c>
      <c r="BK183" s="54">
        <v>0.27272727272727271</v>
      </c>
      <c r="BL183" s="54">
        <v>0.33333333333333331</v>
      </c>
      <c r="BM183" s="54">
        <v>0.35294117647058826</v>
      </c>
      <c r="BN183" s="54">
        <v>0.31578947368421051</v>
      </c>
      <c r="BO183" s="54">
        <v>0.36842105263157893</v>
      </c>
      <c r="BP183" s="54">
        <v>0.46153846153846156</v>
      </c>
      <c r="BQ183" s="54">
        <v>0.28000000000000003</v>
      </c>
      <c r="BR183" s="54">
        <v>0.30769230769230771</v>
      </c>
      <c r="BS183" s="54">
        <v>0.3125</v>
      </c>
      <c r="BT183" s="54">
        <v>0.43478260869565216</v>
      </c>
      <c r="BU183" s="54">
        <v>0.4</v>
      </c>
      <c r="BV183" s="54">
        <v>0.17647058823529413</v>
      </c>
      <c r="BW183" s="54">
        <v>0.33333333333333331</v>
      </c>
      <c r="BX183" s="54">
        <v>0.21052631578947367</v>
      </c>
      <c r="BY183" s="54">
        <v>0.2857142857142857</v>
      </c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</row>
    <row r="184" spans="1:166" x14ac:dyDescent="0.25">
      <c r="R184" s="30"/>
      <c r="S184" s="45"/>
      <c r="T184" s="45"/>
      <c r="U184" s="46" t="s">
        <v>5</v>
      </c>
      <c r="V184" s="53"/>
      <c r="W184" s="53"/>
      <c r="X184" s="53"/>
      <c r="Y184" s="53"/>
      <c r="Z184" s="53"/>
      <c r="AA184" s="53">
        <v>0.55000000000000004</v>
      </c>
      <c r="AB184" s="53">
        <v>0.5</v>
      </c>
      <c r="AC184" s="53">
        <v>0.53</v>
      </c>
      <c r="AD184" s="53">
        <v>0.47</v>
      </c>
      <c r="AE184" s="53">
        <v>0.49</v>
      </c>
      <c r="AF184" s="53">
        <v>0.53</v>
      </c>
      <c r="AG184" s="54">
        <v>0.52066115702479343</v>
      </c>
      <c r="AH184" s="54">
        <v>0.5</v>
      </c>
      <c r="AI184" s="54">
        <v>0.5446808510638298</v>
      </c>
      <c r="AJ184" s="53">
        <v>0.55555555555555558</v>
      </c>
      <c r="AK184" s="54">
        <v>0.52191235059760954</v>
      </c>
      <c r="AL184" s="54">
        <v>0.54918032786885251</v>
      </c>
      <c r="AM184" s="54">
        <v>0.54867256637168138</v>
      </c>
      <c r="AN184" s="54">
        <v>0.52558139534883719</v>
      </c>
      <c r="AO184" s="54">
        <v>0.52788104089219334</v>
      </c>
      <c r="AP184" s="54">
        <v>0.49603174603174605</v>
      </c>
      <c r="AQ184" s="54">
        <v>0.53020134228187921</v>
      </c>
      <c r="AR184" s="54">
        <v>0.54506437768240346</v>
      </c>
      <c r="AS184" s="54">
        <v>0.49659863945578231</v>
      </c>
      <c r="AT184" s="54">
        <v>0.49538461538461537</v>
      </c>
      <c r="AU184" s="54">
        <v>0.52727272727272723</v>
      </c>
      <c r="AV184" s="54">
        <v>0.47859922178988329</v>
      </c>
      <c r="AW184" s="54">
        <v>0.55111111111111111</v>
      </c>
      <c r="AX184" s="54">
        <v>0.55251141552511418</v>
      </c>
      <c r="AY184" s="54">
        <v>0.51893939393939392</v>
      </c>
      <c r="AZ184" s="54">
        <v>0.57073170731707312</v>
      </c>
      <c r="BA184" s="54">
        <v>0.55434782608695654</v>
      </c>
      <c r="BB184" s="54">
        <v>0.47038327526132406</v>
      </c>
      <c r="BC184" s="54">
        <v>0.5161290322580645</v>
      </c>
      <c r="BD184" s="54">
        <v>0.50505050505050508</v>
      </c>
      <c r="BE184" s="54">
        <v>0.55514705882352944</v>
      </c>
      <c r="BF184" s="54">
        <v>0.54982817869415812</v>
      </c>
      <c r="BG184" s="54">
        <v>0.55434782608695654</v>
      </c>
      <c r="BH184" s="54">
        <v>0.58909090909090911</v>
      </c>
      <c r="BI184" s="54">
        <v>0.60915492957746475</v>
      </c>
      <c r="BJ184" s="54">
        <v>0.61</v>
      </c>
      <c r="BK184" s="54">
        <v>0.57894736842105265</v>
      </c>
      <c r="BL184" s="54">
        <v>0.53448275862068961</v>
      </c>
      <c r="BM184" s="54">
        <v>0.57333333333333336</v>
      </c>
      <c r="BN184" s="54">
        <v>0.57462686567164178</v>
      </c>
      <c r="BO184" s="54">
        <v>0.54870129870129869</v>
      </c>
      <c r="BP184" s="54">
        <v>0.54882154882154888</v>
      </c>
      <c r="BQ184" s="54">
        <v>0.5357142857142857</v>
      </c>
      <c r="BR184" s="54">
        <v>0.52249134948096887</v>
      </c>
      <c r="BS184" s="54">
        <v>0.55601659751037347</v>
      </c>
      <c r="BT184" s="54">
        <v>0.5</v>
      </c>
      <c r="BU184" s="54">
        <v>0.52307692307692311</v>
      </c>
      <c r="BV184" s="54">
        <v>0.55849056603773584</v>
      </c>
      <c r="BW184" s="54">
        <v>0.5195729537366548</v>
      </c>
      <c r="BX184" s="54">
        <v>0.54</v>
      </c>
      <c r="BY184" s="54">
        <v>0.48979591836734693</v>
      </c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</row>
    <row r="185" spans="1:166" x14ac:dyDescent="0.25">
      <c r="R185" s="30"/>
      <c r="S185" s="45"/>
      <c r="T185" s="45"/>
      <c r="U185" s="46" t="s">
        <v>51</v>
      </c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4"/>
      <c r="AH185" s="54"/>
      <c r="AI185" s="54"/>
      <c r="AJ185" s="53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>
        <v>0.45454545454545453</v>
      </c>
      <c r="BJ185" s="54">
        <v>0.45</v>
      </c>
      <c r="BK185" s="54">
        <v>0.375</v>
      </c>
      <c r="BL185" s="54">
        <v>0.35</v>
      </c>
      <c r="BM185" s="54">
        <v>0.59090909090909094</v>
      </c>
      <c r="BN185" s="54">
        <v>0.29411764705882354</v>
      </c>
      <c r="BO185" s="54">
        <v>0.60869565217391308</v>
      </c>
      <c r="BP185" s="54">
        <v>0.47368421052631576</v>
      </c>
      <c r="BQ185" s="54">
        <v>0.52631578947368418</v>
      </c>
      <c r="BR185" s="54">
        <v>0.6428571428571429</v>
      </c>
      <c r="BS185" s="54">
        <v>0.61111111111111116</v>
      </c>
      <c r="BT185" s="54">
        <v>0.13333333333333333</v>
      </c>
      <c r="BU185" s="54">
        <v>0.30769230769230771</v>
      </c>
      <c r="BV185" s="54">
        <v>0.47058823529411764</v>
      </c>
      <c r="BW185" s="54">
        <v>0.46153846153846156</v>
      </c>
      <c r="BX185" s="54">
        <v>0.42857142857142855</v>
      </c>
      <c r="BY185" s="54">
        <v>0.36842105263157893</v>
      </c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</row>
    <row r="186" spans="1:166" x14ac:dyDescent="0.25">
      <c r="R186" s="30"/>
      <c r="S186" s="45"/>
      <c r="T186" s="45"/>
      <c r="U186" s="46" t="s">
        <v>4</v>
      </c>
      <c r="V186" s="53"/>
      <c r="W186" s="53"/>
      <c r="X186" s="53"/>
      <c r="Y186" s="53"/>
      <c r="Z186" s="53"/>
      <c r="AA186" s="53">
        <v>0.38</v>
      </c>
      <c r="AB186" s="53">
        <v>0.39</v>
      </c>
      <c r="AC186" s="53">
        <v>0.34</v>
      </c>
      <c r="AD186" s="53">
        <v>0.23</v>
      </c>
      <c r="AE186" s="53">
        <v>0.37</v>
      </c>
      <c r="AF186" s="53">
        <v>0.36</v>
      </c>
      <c r="AG186" s="54">
        <v>0.2839506172839506</v>
      </c>
      <c r="AH186" s="54">
        <v>0.32941176470588235</v>
      </c>
      <c r="AI186" s="54">
        <v>0.31764705882352939</v>
      </c>
      <c r="AJ186" s="53">
        <v>0.28205128205128205</v>
      </c>
      <c r="AK186" s="54">
        <v>0.30769230769230771</v>
      </c>
      <c r="AL186" s="54">
        <v>0.33333333333333331</v>
      </c>
      <c r="AM186" s="54">
        <v>0.32673267326732675</v>
      </c>
      <c r="AN186" s="54">
        <v>0.29126213592233008</v>
      </c>
      <c r="AO186" s="54">
        <v>0.31168831168831168</v>
      </c>
      <c r="AP186" s="54">
        <v>0.39393939393939392</v>
      </c>
      <c r="AQ186" s="54">
        <v>0.38181818181818183</v>
      </c>
      <c r="AR186" s="54">
        <v>0.34146341463414637</v>
      </c>
      <c r="AS186" s="54">
        <v>0.33333333333333331</v>
      </c>
      <c r="AT186" s="54">
        <v>0.37383177570093457</v>
      </c>
      <c r="AU186" s="54">
        <v>0.37623762376237624</v>
      </c>
      <c r="AV186" s="54">
        <v>0.36666666666666664</v>
      </c>
      <c r="AW186" s="54">
        <v>0.3783783783783784</v>
      </c>
      <c r="AX186" s="54">
        <v>0.36170212765957449</v>
      </c>
      <c r="AY186" s="54">
        <v>0.31428571428571428</v>
      </c>
      <c r="AZ186" s="54">
        <v>0.30337078651685395</v>
      </c>
      <c r="BA186" s="54">
        <v>0.42708333333333331</v>
      </c>
      <c r="BB186" s="54">
        <v>0.34677419354838712</v>
      </c>
      <c r="BC186" s="54">
        <v>0.33576642335766421</v>
      </c>
      <c r="BD186" s="54">
        <v>0.36974789915966388</v>
      </c>
      <c r="BE186" s="54">
        <v>0.41584158415841582</v>
      </c>
      <c r="BF186" s="54">
        <v>0.3984375</v>
      </c>
      <c r="BG186" s="54">
        <v>0.36296296296296299</v>
      </c>
      <c r="BH186" s="54">
        <v>0.32539682539682541</v>
      </c>
      <c r="BI186" s="54">
        <v>0.330188679245283</v>
      </c>
      <c r="BJ186" s="54">
        <v>0.48</v>
      </c>
      <c r="BK186" s="54">
        <v>0.38709677419354838</v>
      </c>
      <c r="BL186" s="54">
        <v>0.40336134453781514</v>
      </c>
      <c r="BM186" s="54">
        <v>0.42222222222222222</v>
      </c>
      <c r="BN186" s="54">
        <v>0.45360824742268041</v>
      </c>
      <c r="BO186" s="54">
        <v>0.41025641025641024</v>
      </c>
      <c r="BP186" s="54">
        <v>0.44554455445544555</v>
      </c>
      <c r="BQ186" s="54">
        <v>0.36585365853658536</v>
      </c>
      <c r="BR186" s="54">
        <v>0.36206896551724138</v>
      </c>
      <c r="BS186" s="54">
        <v>0.32</v>
      </c>
      <c r="BT186" s="54">
        <v>0.33050847457627119</v>
      </c>
      <c r="BU186" s="54">
        <v>0.3707865168539326</v>
      </c>
      <c r="BV186" s="54">
        <v>0.30526315789473685</v>
      </c>
      <c r="BW186" s="54">
        <v>0.39795918367346939</v>
      </c>
      <c r="BX186" s="54">
        <v>0.33913043478260868</v>
      </c>
      <c r="BY186" s="54">
        <v>0.39393939393939392</v>
      </c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</row>
    <row r="187" spans="1:166" x14ac:dyDescent="0.25">
      <c r="R187" s="30"/>
      <c r="S187" s="45"/>
      <c r="T187" s="45"/>
      <c r="U187" s="46" t="s">
        <v>61</v>
      </c>
      <c r="V187" s="53"/>
      <c r="W187" s="53"/>
      <c r="X187" s="53"/>
      <c r="Y187" s="53"/>
      <c r="Z187" s="53"/>
      <c r="AA187" s="53">
        <v>0</v>
      </c>
      <c r="AB187" s="53">
        <v>0</v>
      </c>
      <c r="AC187" s="53">
        <v>0</v>
      </c>
      <c r="AD187" s="53">
        <v>0</v>
      </c>
      <c r="AE187" s="53">
        <v>0</v>
      </c>
      <c r="AF187" s="53">
        <v>0</v>
      </c>
      <c r="AG187" s="54">
        <v>0</v>
      </c>
      <c r="AH187" s="54">
        <v>0.27</v>
      </c>
      <c r="AI187" s="54">
        <v>0.21</v>
      </c>
      <c r="AJ187" s="53">
        <v>0.23604060913705585</v>
      </c>
      <c r="AK187" s="54">
        <v>0.22519083969465647</v>
      </c>
      <c r="AL187" s="54">
        <v>0.24489795918367346</v>
      </c>
      <c r="AM187" s="54">
        <v>0.27515723270440251</v>
      </c>
      <c r="AN187" s="54">
        <v>0.1853997682502897</v>
      </c>
      <c r="AO187" s="54">
        <v>0.18362573099415205</v>
      </c>
      <c r="AP187" s="54">
        <v>0.30779220779220778</v>
      </c>
      <c r="AQ187" s="54">
        <v>0.51017811704834604</v>
      </c>
      <c r="AR187" s="54">
        <v>0.49017038007863695</v>
      </c>
      <c r="AS187" s="54">
        <v>0.50436953807740326</v>
      </c>
      <c r="AT187" s="54"/>
      <c r="AU187" s="54"/>
      <c r="AV187" s="54"/>
      <c r="AW187" s="54"/>
      <c r="AX187" s="54"/>
      <c r="AY187" s="54"/>
      <c r="AZ187" s="54"/>
      <c r="BA187" s="54"/>
      <c r="BB187" s="54">
        <v>0.5</v>
      </c>
      <c r="BC187" s="54">
        <v>0.66666666666666663</v>
      </c>
      <c r="BD187" s="54">
        <v>0.8</v>
      </c>
      <c r="BE187" s="54">
        <v>0.5</v>
      </c>
      <c r="BF187" s="54">
        <v>0.16666666666666666</v>
      </c>
      <c r="BG187" s="54">
        <v>0.14285714285714285</v>
      </c>
      <c r="BH187" s="54">
        <v>0.13333333333333333</v>
      </c>
      <c r="BI187" s="54">
        <v>0.25806451612903225</v>
      </c>
      <c r="BJ187" s="54">
        <v>0.23</v>
      </c>
      <c r="BK187" s="54">
        <v>0.27777777777777779</v>
      </c>
      <c r="BL187" s="54">
        <v>0.14285714285714285</v>
      </c>
      <c r="BM187" s="54">
        <v>0.4</v>
      </c>
      <c r="BN187" s="54">
        <v>0.27272727272727271</v>
      </c>
      <c r="BO187" s="54">
        <v>0.14285714285714285</v>
      </c>
      <c r="BP187" s="54">
        <v>0.33333333333333331</v>
      </c>
      <c r="BQ187" s="54">
        <v>0.66666666666666663</v>
      </c>
      <c r="BR187" s="54">
        <v>0.66666666666666663</v>
      </c>
      <c r="BS187" s="54">
        <v>0.33333333333333331</v>
      </c>
      <c r="BT187" s="54">
        <v>0</v>
      </c>
      <c r="BU187" s="54">
        <v>0.5</v>
      </c>
      <c r="BV187" s="54">
        <v>0</v>
      </c>
      <c r="BW187" s="54">
        <v>0</v>
      </c>
      <c r="BX187" s="54">
        <v>0</v>
      </c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</row>
    <row r="188" spans="1:166" s="25" customForma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30"/>
      <c r="S188" s="45"/>
      <c r="T188" s="45"/>
      <c r="U188" s="46" t="s">
        <v>38</v>
      </c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4"/>
      <c r="AH188" s="54"/>
      <c r="AI188" s="54"/>
      <c r="AJ188" s="54"/>
      <c r="AK188" s="54"/>
      <c r="AL188" s="54"/>
      <c r="AM188" s="54"/>
      <c r="AN188" s="54">
        <v>0</v>
      </c>
      <c r="AO188" s="54">
        <v>0</v>
      </c>
      <c r="AP188" s="54">
        <v>0</v>
      </c>
      <c r="AQ188" s="54">
        <v>0</v>
      </c>
      <c r="AR188" s="54">
        <v>0</v>
      </c>
      <c r="AS188" s="54">
        <v>0.5</v>
      </c>
      <c r="AT188" s="54">
        <v>0</v>
      </c>
      <c r="AU188" s="54">
        <v>0</v>
      </c>
      <c r="AV188" s="54">
        <v>1</v>
      </c>
      <c r="AW188" s="54">
        <v>1</v>
      </c>
      <c r="AX188" s="54">
        <v>0</v>
      </c>
      <c r="AY188" s="54">
        <v>0</v>
      </c>
      <c r="AZ188" s="54">
        <v>0.25</v>
      </c>
      <c r="BA188" s="54">
        <v>0.25</v>
      </c>
      <c r="BB188" s="54">
        <v>0.5</v>
      </c>
      <c r="BC188" s="54">
        <v>0.25</v>
      </c>
      <c r="BD188" s="54">
        <v>0.33333333333333331</v>
      </c>
      <c r="BE188" s="54">
        <v>0</v>
      </c>
      <c r="BF188" s="54">
        <v>0</v>
      </c>
      <c r="BG188" s="54">
        <v>0</v>
      </c>
      <c r="BH188" s="54">
        <v>0</v>
      </c>
      <c r="BI188" s="54">
        <v>0.5</v>
      </c>
      <c r="BJ188" s="54">
        <v>0.5</v>
      </c>
      <c r="BK188" s="54">
        <v>0.33333333333333331</v>
      </c>
      <c r="BL188" s="54">
        <v>0.5</v>
      </c>
      <c r="BM188" s="54">
        <v>0</v>
      </c>
      <c r="BN188" s="54">
        <v>0</v>
      </c>
      <c r="BO188" s="54">
        <v>0.5</v>
      </c>
      <c r="BP188" s="54">
        <v>0.2</v>
      </c>
      <c r="BQ188" s="54">
        <v>0</v>
      </c>
      <c r="BR188" s="54"/>
      <c r="BS188" s="54"/>
      <c r="BT188" s="54">
        <v>0</v>
      </c>
      <c r="BU188" s="54">
        <v>1</v>
      </c>
      <c r="BV188" s="54">
        <v>0</v>
      </c>
      <c r="BW188" s="54"/>
      <c r="BX188" s="54">
        <v>0</v>
      </c>
      <c r="BY188" s="54">
        <v>0</v>
      </c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3"/>
      <c r="EX188" s="63"/>
      <c r="EY188" s="63"/>
      <c r="EZ188" s="63"/>
      <c r="FA188" s="63"/>
      <c r="FB188" s="63"/>
      <c r="FC188" s="63"/>
      <c r="FD188" s="63"/>
      <c r="FE188" s="63"/>
      <c r="FF188" s="63"/>
      <c r="FG188" s="63"/>
      <c r="FH188" s="63"/>
      <c r="FI188" s="63"/>
      <c r="FJ188" s="63"/>
    </row>
    <row r="189" spans="1:166" x14ac:dyDescent="0.25">
      <c r="R189" s="30"/>
      <c r="S189" s="45"/>
      <c r="T189" s="45"/>
      <c r="U189" s="46" t="s">
        <v>3</v>
      </c>
      <c r="V189" s="53"/>
      <c r="W189" s="53"/>
      <c r="X189" s="53"/>
      <c r="Y189" s="53"/>
      <c r="Z189" s="53"/>
      <c r="AA189" s="53">
        <v>0.48</v>
      </c>
      <c r="AB189" s="53">
        <v>0.45</v>
      </c>
      <c r="AC189" s="53">
        <v>0.62</v>
      </c>
      <c r="AD189" s="53">
        <v>0.57999999999999996</v>
      </c>
      <c r="AE189" s="53">
        <v>0.5</v>
      </c>
      <c r="AF189" s="53">
        <v>0.5</v>
      </c>
      <c r="AG189" s="54">
        <v>0.52</v>
      </c>
      <c r="AH189" s="54">
        <v>0.45454545454545453</v>
      </c>
      <c r="AI189" s="54">
        <v>0.52380952380952384</v>
      </c>
      <c r="AJ189" s="53">
        <v>0.4</v>
      </c>
      <c r="AK189" s="54">
        <v>0.54166666666666663</v>
      </c>
      <c r="AL189" s="54">
        <v>0.6</v>
      </c>
      <c r="AM189" s="54">
        <v>0.47826086956521741</v>
      </c>
      <c r="AN189" s="54">
        <v>0.42857142857142855</v>
      </c>
      <c r="AO189" s="54">
        <v>0.66666666666666663</v>
      </c>
      <c r="AP189" s="54">
        <v>0.53333333333333333</v>
      </c>
      <c r="AQ189" s="54">
        <v>0.39130434782608697</v>
      </c>
      <c r="AR189" s="54">
        <v>0.4</v>
      </c>
      <c r="AS189" s="54">
        <v>0.625</v>
      </c>
      <c r="AT189" s="54">
        <v>0.61111111111111116</v>
      </c>
      <c r="AU189" s="54">
        <v>0.35294117647058826</v>
      </c>
      <c r="AV189" s="54">
        <v>0.6428571428571429</v>
      </c>
      <c r="AW189" s="54">
        <v>0.53846153846153844</v>
      </c>
      <c r="AX189" s="54">
        <v>0.6428571428571429</v>
      </c>
      <c r="AY189" s="54">
        <v>0.58823529411764708</v>
      </c>
      <c r="AZ189" s="54">
        <v>0.58333333333333337</v>
      </c>
      <c r="BA189" s="54">
        <v>0.36842105263157893</v>
      </c>
      <c r="BB189" s="54">
        <v>0.52631578947368418</v>
      </c>
      <c r="BC189" s="54">
        <v>0.5</v>
      </c>
      <c r="BD189" s="54">
        <v>0.61904761904761907</v>
      </c>
      <c r="BE189" s="54">
        <v>0.41379310344827586</v>
      </c>
      <c r="BF189" s="54">
        <v>0.40909090909090912</v>
      </c>
      <c r="BG189" s="54">
        <v>0.5714285714285714</v>
      </c>
      <c r="BH189" s="54">
        <v>0.73333333333333328</v>
      </c>
      <c r="BI189" s="54">
        <v>0.55000000000000004</v>
      </c>
      <c r="BJ189" s="54">
        <v>0.5</v>
      </c>
      <c r="BK189" s="54">
        <v>0.5714285714285714</v>
      </c>
      <c r="BL189" s="54">
        <v>0.47826086956521741</v>
      </c>
      <c r="BM189" s="54">
        <v>0.5</v>
      </c>
      <c r="BN189" s="54">
        <v>0.63157894736842102</v>
      </c>
      <c r="BO189" s="54">
        <v>0.33333333333333331</v>
      </c>
      <c r="BP189" s="54">
        <v>0.27777777777777779</v>
      </c>
      <c r="BQ189" s="54">
        <v>0.54166666666666663</v>
      </c>
      <c r="BR189" s="54">
        <v>0.53846153846153844</v>
      </c>
      <c r="BS189" s="54">
        <v>0.55555555555555558</v>
      </c>
      <c r="BT189" s="54">
        <v>0.54545454545454541</v>
      </c>
      <c r="BU189" s="54">
        <v>0.52380952380952384</v>
      </c>
      <c r="BV189" s="54">
        <v>0.5</v>
      </c>
      <c r="BW189" s="54">
        <v>0.52173913043478259</v>
      </c>
      <c r="BX189" s="54">
        <v>0.55555555555555558</v>
      </c>
      <c r="BY189" s="54">
        <v>0.52941176470588236</v>
      </c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</row>
    <row r="190" spans="1:166" x14ac:dyDescent="0.25">
      <c r="R190" s="30"/>
      <c r="S190" s="45"/>
      <c r="T190" s="45"/>
      <c r="U190" s="46" t="s">
        <v>2</v>
      </c>
      <c r="V190" s="53"/>
      <c r="W190" s="53"/>
      <c r="X190" s="53"/>
      <c r="Y190" s="53"/>
      <c r="Z190" s="53"/>
      <c r="AA190" s="53">
        <v>0.31</v>
      </c>
      <c r="AB190" s="53">
        <v>0.48</v>
      </c>
      <c r="AC190" s="53">
        <v>0.33</v>
      </c>
      <c r="AD190" s="53">
        <v>0.44</v>
      </c>
      <c r="AE190" s="53">
        <v>0.36</v>
      </c>
      <c r="AF190" s="53">
        <v>0.41</v>
      </c>
      <c r="AG190" s="54">
        <v>0.44117647058823528</v>
      </c>
      <c r="AH190" s="54">
        <v>0.39215686274509803</v>
      </c>
      <c r="AI190" s="54">
        <v>0.34615384615384615</v>
      </c>
      <c r="AJ190" s="53">
        <v>0.31481481481481483</v>
      </c>
      <c r="AK190" s="54">
        <v>0.32692307692307693</v>
      </c>
      <c r="AL190" s="54">
        <v>0.39215686274509803</v>
      </c>
      <c r="AM190" s="54">
        <v>0.47727272727272729</v>
      </c>
      <c r="AN190" s="54">
        <v>0.41304347826086957</v>
      </c>
      <c r="AO190" s="54">
        <v>0.45454545454545453</v>
      </c>
      <c r="AP190" s="54">
        <v>0.48979591836734693</v>
      </c>
      <c r="AQ190" s="54">
        <v>0.34</v>
      </c>
      <c r="AR190" s="54">
        <v>0.45238095238095238</v>
      </c>
      <c r="AS190" s="54">
        <v>0.39130434782608697</v>
      </c>
      <c r="AT190" s="54">
        <v>0.36363636363636365</v>
      </c>
      <c r="AU190" s="54">
        <v>0.44444444444444442</v>
      </c>
      <c r="AV190" s="54">
        <v>0.54545454545454541</v>
      </c>
      <c r="AW190" s="54">
        <v>0.41025641025641024</v>
      </c>
      <c r="AX190" s="54">
        <v>0.51111111111111107</v>
      </c>
      <c r="AY190" s="54">
        <v>0.41025641025641024</v>
      </c>
      <c r="AZ190" s="54">
        <v>0.49056603773584906</v>
      </c>
      <c r="BA190" s="54">
        <v>0.44230769230769229</v>
      </c>
      <c r="BB190" s="54">
        <v>0.40350877192982454</v>
      </c>
      <c r="BC190" s="54">
        <v>0.35555555555555557</v>
      </c>
      <c r="BD190" s="54">
        <v>0.44444444444444442</v>
      </c>
      <c r="BE190" s="54">
        <v>0.42222222222222222</v>
      </c>
      <c r="BF190" s="54">
        <v>0.41860465116279072</v>
      </c>
      <c r="BG190" s="54">
        <v>0.5</v>
      </c>
      <c r="BH190" s="54">
        <v>0.60606060606060608</v>
      </c>
      <c r="BI190" s="54">
        <v>0.5</v>
      </c>
      <c r="BJ190" s="54">
        <v>0.54</v>
      </c>
      <c r="BK190" s="54">
        <v>0.54545454545454541</v>
      </c>
      <c r="BL190" s="54">
        <v>0.33333333333333331</v>
      </c>
      <c r="BM190" s="54">
        <v>0.46666666666666667</v>
      </c>
      <c r="BN190" s="54">
        <v>0.42857142857142855</v>
      </c>
      <c r="BO190" s="54">
        <v>0.34375</v>
      </c>
      <c r="BP190" s="54">
        <v>0.21428571428571427</v>
      </c>
      <c r="BQ190" s="54">
        <v>0.41379310344827586</v>
      </c>
      <c r="BR190" s="54">
        <v>0.47368421052631576</v>
      </c>
      <c r="BS190" s="54">
        <v>0.23333333333333334</v>
      </c>
      <c r="BT190" s="54">
        <v>0.4</v>
      </c>
      <c r="BU190" s="54">
        <v>0.36363636363636365</v>
      </c>
      <c r="BV190" s="54">
        <v>0.3611111111111111</v>
      </c>
      <c r="BW190" s="54">
        <v>0.36363636363636365</v>
      </c>
      <c r="BX190" s="54">
        <v>0.48275862068965519</v>
      </c>
      <c r="BY190" s="54">
        <v>0.4838709677419355</v>
      </c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</row>
    <row r="191" spans="1:166" x14ac:dyDescent="0.25">
      <c r="R191" s="30"/>
      <c r="S191" s="45"/>
      <c r="T191" s="45"/>
      <c r="U191" s="46" t="s">
        <v>0</v>
      </c>
      <c r="V191" s="53"/>
      <c r="W191" s="53"/>
      <c r="X191" s="53"/>
      <c r="Y191" s="53"/>
      <c r="Z191" s="53"/>
      <c r="AA191" s="53">
        <v>0.46</v>
      </c>
      <c r="AB191" s="53">
        <v>0.48</v>
      </c>
      <c r="AC191" s="53">
        <v>0.46</v>
      </c>
      <c r="AD191" s="53">
        <v>0.38</v>
      </c>
      <c r="AE191" s="53">
        <v>0.44</v>
      </c>
      <c r="AF191" s="53">
        <v>0.44</v>
      </c>
      <c r="AG191" s="54">
        <v>0.45588235294117646</v>
      </c>
      <c r="AH191" s="53">
        <v>0.52</v>
      </c>
      <c r="AI191" s="53">
        <v>0.53</v>
      </c>
      <c r="AJ191" s="53">
        <v>0.38666666666666666</v>
      </c>
      <c r="AK191" s="54">
        <v>0.43181818181818182</v>
      </c>
      <c r="AL191" s="54">
        <v>0.51249999999999996</v>
      </c>
      <c r="AM191" s="54">
        <v>0.45945945945945948</v>
      </c>
      <c r="AN191" s="54">
        <v>0.39436619718309857</v>
      </c>
      <c r="AO191" s="54">
        <v>0.45614035087719296</v>
      </c>
      <c r="AP191" s="54">
        <v>0.56060606060606055</v>
      </c>
      <c r="AQ191" s="54">
        <v>0.43421052631578949</v>
      </c>
      <c r="AR191" s="54">
        <v>0.45454545454545453</v>
      </c>
      <c r="AS191" s="54">
        <v>0.44444444444444442</v>
      </c>
      <c r="AT191" s="54">
        <v>0.41489361702127658</v>
      </c>
      <c r="AU191" s="54">
        <v>0.43434343434343436</v>
      </c>
      <c r="AV191" s="54">
        <v>0.41121495327102803</v>
      </c>
      <c r="AW191" s="54">
        <v>0.42222222222222222</v>
      </c>
      <c r="AX191" s="54">
        <v>0.43877551020408162</v>
      </c>
      <c r="AY191" s="54">
        <v>0.45555555555555555</v>
      </c>
      <c r="AZ191" s="54">
        <v>0.34408602150537637</v>
      </c>
      <c r="BA191" s="54">
        <v>0.40659340659340659</v>
      </c>
      <c r="BB191" s="54">
        <v>0.40860215053763443</v>
      </c>
      <c r="BC191" s="54">
        <v>0.38775510204081631</v>
      </c>
      <c r="BD191" s="54">
        <v>0.42</v>
      </c>
      <c r="BE191" s="54">
        <v>0.47572815533980584</v>
      </c>
      <c r="BF191" s="54">
        <v>0.41803278688524592</v>
      </c>
      <c r="BG191" s="54">
        <v>0.38613861386138615</v>
      </c>
      <c r="BH191" s="54">
        <v>0.421875</v>
      </c>
      <c r="BI191" s="54">
        <v>0.45270270270270269</v>
      </c>
      <c r="BJ191" s="54">
        <v>0.47</v>
      </c>
      <c r="BK191" s="54">
        <v>0.48148148148148145</v>
      </c>
      <c r="BL191" s="54">
        <v>0.49074074074074076</v>
      </c>
      <c r="BM191" s="54">
        <v>0.50393700787401574</v>
      </c>
      <c r="BN191" s="54">
        <v>0.52777777777777779</v>
      </c>
      <c r="BO191" s="54">
        <v>0.45967741935483869</v>
      </c>
      <c r="BP191" s="54">
        <v>0.504</v>
      </c>
      <c r="BQ191" s="54">
        <v>0.41</v>
      </c>
      <c r="BR191" s="54">
        <v>0.40952380952380951</v>
      </c>
      <c r="BS191" s="54">
        <v>0.50847457627118642</v>
      </c>
      <c r="BT191" s="54">
        <v>0.46956521739130436</v>
      </c>
      <c r="BU191" s="54">
        <v>0.48837209302325579</v>
      </c>
      <c r="BV191" s="54">
        <v>0.5043478260869565</v>
      </c>
      <c r="BW191" s="54">
        <v>0.4765625</v>
      </c>
      <c r="BX191" s="54">
        <v>0.54411764705882348</v>
      </c>
      <c r="BY191" s="54">
        <v>0.4420289855072464</v>
      </c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</row>
    <row r="192" spans="1:166" x14ac:dyDescent="0.25">
      <c r="R192" s="30"/>
      <c r="S192" s="45"/>
      <c r="T192" s="45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</row>
    <row r="193" spans="18:166" x14ac:dyDescent="0.25">
      <c r="R193" s="30"/>
      <c r="S193" s="45"/>
      <c r="T193" s="45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54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54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</row>
    <row r="194" spans="18:166" x14ac:dyDescent="0.25">
      <c r="R194" s="30"/>
      <c r="S194" s="45"/>
      <c r="T194" s="45"/>
      <c r="U194" s="46" t="s">
        <v>13</v>
      </c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54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54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</row>
    <row r="195" spans="18:166" x14ac:dyDescent="0.25">
      <c r="R195" s="30"/>
      <c r="S195" s="45"/>
      <c r="T195" s="45"/>
      <c r="U195" s="46"/>
      <c r="V195" s="51">
        <v>43101</v>
      </c>
      <c r="W195" s="51">
        <v>43132</v>
      </c>
      <c r="X195" s="51">
        <v>43160</v>
      </c>
      <c r="Y195" s="51">
        <v>43191</v>
      </c>
      <c r="Z195" s="51">
        <v>43221</v>
      </c>
      <c r="AA195" s="51">
        <v>43252</v>
      </c>
      <c r="AB195" s="51">
        <v>43282</v>
      </c>
      <c r="AC195" s="51">
        <v>43313</v>
      </c>
      <c r="AD195" s="51">
        <v>43344</v>
      </c>
      <c r="AE195" s="51">
        <v>43374</v>
      </c>
      <c r="AF195" s="51">
        <v>43405</v>
      </c>
      <c r="AG195" s="51">
        <v>43435</v>
      </c>
      <c r="AH195" s="51">
        <v>43466</v>
      </c>
      <c r="AI195" s="51">
        <v>43497</v>
      </c>
      <c r="AJ195" s="51">
        <v>43525</v>
      </c>
      <c r="AK195" s="51">
        <v>43556</v>
      </c>
      <c r="AL195" s="51">
        <v>43586</v>
      </c>
      <c r="AM195" s="51">
        <v>43617</v>
      </c>
      <c r="AN195" s="51">
        <v>43647</v>
      </c>
      <c r="AO195" s="51">
        <v>43678</v>
      </c>
      <c r="AP195" s="51">
        <v>43709</v>
      </c>
      <c r="AQ195" s="51">
        <v>43739</v>
      </c>
      <c r="AR195" s="51">
        <v>43770</v>
      </c>
      <c r="AS195" s="51">
        <v>43800</v>
      </c>
      <c r="AT195" s="51">
        <v>43831</v>
      </c>
      <c r="AU195" s="51">
        <v>43862</v>
      </c>
      <c r="AV195" s="51">
        <v>43891</v>
      </c>
      <c r="AW195" s="51">
        <v>43922</v>
      </c>
      <c r="AX195" s="51">
        <v>43952</v>
      </c>
      <c r="AY195" s="51">
        <v>43983</v>
      </c>
      <c r="AZ195" s="51">
        <v>44013</v>
      </c>
      <c r="BA195" s="51">
        <v>44227</v>
      </c>
      <c r="BB195" s="51">
        <v>44228</v>
      </c>
      <c r="BC195" s="51">
        <v>44256</v>
      </c>
      <c r="BD195" s="51">
        <v>44287</v>
      </c>
      <c r="BE195" s="51">
        <v>44317</v>
      </c>
      <c r="BF195" s="51">
        <v>44348</v>
      </c>
      <c r="BG195" s="51">
        <v>44378</v>
      </c>
      <c r="BH195" s="51">
        <v>44409</v>
      </c>
      <c r="BI195" s="51">
        <v>44440</v>
      </c>
      <c r="BJ195" s="51">
        <v>44470</v>
      </c>
      <c r="BK195" s="51">
        <v>44501</v>
      </c>
      <c r="BL195" s="51">
        <v>44531</v>
      </c>
      <c r="BM195" s="51">
        <v>44562</v>
      </c>
      <c r="BN195" s="51">
        <v>44593</v>
      </c>
      <c r="BO195" s="51">
        <v>44621</v>
      </c>
      <c r="BP195" s="51">
        <v>44652</v>
      </c>
      <c r="BQ195" s="51">
        <v>44682</v>
      </c>
      <c r="BR195" s="51">
        <v>44713</v>
      </c>
      <c r="BS195" s="51">
        <v>44743</v>
      </c>
      <c r="BT195" s="51">
        <v>44774</v>
      </c>
      <c r="BU195" s="51">
        <v>44805</v>
      </c>
      <c r="BV195" s="51">
        <v>44835</v>
      </c>
      <c r="BW195" s="51">
        <v>44866</v>
      </c>
      <c r="BX195" s="51">
        <v>44896</v>
      </c>
      <c r="BY195" s="51">
        <v>44927</v>
      </c>
      <c r="BZ195" s="51">
        <v>44958</v>
      </c>
      <c r="CA195" s="51">
        <v>44986</v>
      </c>
      <c r="CB195" s="51">
        <v>45017</v>
      </c>
      <c r="CC195" s="51">
        <v>45047</v>
      </c>
      <c r="CD195" s="51">
        <v>45078</v>
      </c>
      <c r="CE195" s="51">
        <v>45108</v>
      </c>
      <c r="CF195" s="51">
        <v>45139</v>
      </c>
      <c r="CG195" s="51">
        <v>45170</v>
      </c>
      <c r="CH195" s="51">
        <v>45200</v>
      </c>
      <c r="CI195" s="51">
        <v>45231</v>
      </c>
      <c r="CJ195" s="51">
        <v>45261</v>
      </c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</row>
    <row r="196" spans="18:166" x14ac:dyDescent="0.25">
      <c r="R196" s="30"/>
      <c r="S196" s="45"/>
      <c r="T196" s="45"/>
      <c r="U196" s="46" t="s">
        <v>12</v>
      </c>
      <c r="V196" s="53"/>
      <c r="W196" s="53"/>
      <c r="X196" s="53"/>
      <c r="Y196" s="53"/>
      <c r="Z196" s="53"/>
      <c r="AA196" s="53">
        <v>0.64</v>
      </c>
      <c r="AB196" s="53">
        <v>0.69</v>
      </c>
      <c r="AC196" s="53">
        <v>0.59</v>
      </c>
      <c r="AD196" s="53">
        <v>0.5</v>
      </c>
      <c r="AE196" s="53">
        <v>0.52</v>
      </c>
      <c r="AF196" s="53">
        <v>0.52</v>
      </c>
      <c r="AG196" s="54">
        <v>0.5</v>
      </c>
      <c r="AH196" s="54">
        <v>0.5357142857142857</v>
      </c>
      <c r="AI196" s="54">
        <v>0.61290322580645162</v>
      </c>
      <c r="AJ196" s="53">
        <v>0.4375</v>
      </c>
      <c r="AK196" s="54">
        <v>0.6</v>
      </c>
      <c r="AL196" s="54">
        <v>0.55555555555555558</v>
      </c>
      <c r="AM196" s="54">
        <v>0.53846153846153844</v>
      </c>
      <c r="AN196" s="54">
        <v>0.38636363636363635</v>
      </c>
      <c r="AO196" s="54">
        <v>0.5357142857142857</v>
      </c>
      <c r="AP196" s="54">
        <v>0.40909090909090912</v>
      </c>
      <c r="AQ196" s="54">
        <v>0.46666666666666667</v>
      </c>
      <c r="AR196" s="54">
        <v>0.4</v>
      </c>
      <c r="AS196" s="54">
        <v>0.42307692307692307</v>
      </c>
      <c r="AT196" s="54">
        <v>0.4</v>
      </c>
      <c r="AU196" s="54">
        <v>0.81818181818181823</v>
      </c>
      <c r="AV196" s="54">
        <v>0.5</v>
      </c>
      <c r="AW196" s="54">
        <v>0.66666666666666663</v>
      </c>
      <c r="AX196" s="54">
        <v>0.4375</v>
      </c>
      <c r="AY196" s="54">
        <v>0.21739130434782608</v>
      </c>
      <c r="AZ196" s="54">
        <v>0.34482758620689657</v>
      </c>
      <c r="BA196" s="54">
        <v>0.5</v>
      </c>
      <c r="BB196" s="54">
        <v>0.53846153846153844</v>
      </c>
      <c r="BC196" s="54">
        <v>0.47058823529411764</v>
      </c>
      <c r="BD196" s="54">
        <v>0.57894736842105265</v>
      </c>
      <c r="BE196" s="54">
        <v>0.44</v>
      </c>
      <c r="BF196" s="54">
        <v>0.47058823529411764</v>
      </c>
      <c r="BG196" s="54">
        <v>0.1111111111111111</v>
      </c>
      <c r="BH196" s="54">
        <v>0.33333333333333331</v>
      </c>
      <c r="BI196" s="54">
        <v>0.25</v>
      </c>
      <c r="BJ196" s="54">
        <v>0.23</v>
      </c>
      <c r="BK196" s="54">
        <v>0.3</v>
      </c>
      <c r="BL196" s="54">
        <v>7.1428571428571425E-2</v>
      </c>
      <c r="BM196" s="54">
        <v>0.25</v>
      </c>
      <c r="BN196" s="54">
        <v>0.5</v>
      </c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</row>
    <row r="197" spans="18:166" x14ac:dyDescent="0.25">
      <c r="R197" s="30"/>
      <c r="S197" s="45"/>
      <c r="T197" s="45"/>
      <c r="U197" s="46" t="s">
        <v>9</v>
      </c>
      <c r="V197" s="53"/>
      <c r="W197" s="53"/>
      <c r="X197" s="53"/>
      <c r="Y197" s="53"/>
      <c r="Z197" s="53"/>
      <c r="AA197" s="53">
        <v>0.17</v>
      </c>
      <c r="AB197" s="53">
        <v>0.33</v>
      </c>
      <c r="AC197" s="53">
        <v>0.35</v>
      </c>
      <c r="AD197" s="53">
        <v>0.37</v>
      </c>
      <c r="AE197" s="53">
        <v>0.3</v>
      </c>
      <c r="AF197" s="53">
        <v>0.21</v>
      </c>
      <c r="AG197" s="54">
        <v>0.5</v>
      </c>
      <c r="AH197" s="54">
        <v>0.13333333333333333</v>
      </c>
      <c r="AI197" s="54">
        <v>0.25</v>
      </c>
      <c r="AJ197" s="53">
        <v>0.625</v>
      </c>
      <c r="AK197" s="54">
        <v>0.2857142857142857</v>
      </c>
      <c r="AL197" s="54">
        <v>0.54545454545454541</v>
      </c>
      <c r="AM197" s="54">
        <v>0</v>
      </c>
      <c r="AN197" s="54">
        <v>0.3</v>
      </c>
      <c r="AO197" s="54">
        <v>0.54545454545454541</v>
      </c>
      <c r="AP197" s="54">
        <v>0.2857142857142857</v>
      </c>
      <c r="AQ197" s="54">
        <v>0.25</v>
      </c>
      <c r="AR197" s="54">
        <v>0.33333333333333331</v>
      </c>
      <c r="AS197" s="54">
        <v>0</v>
      </c>
      <c r="AT197" s="54">
        <v>0.3</v>
      </c>
      <c r="AU197" s="54">
        <v>0.41666666666666669</v>
      </c>
      <c r="AV197" s="54">
        <v>0.26666666666666666</v>
      </c>
      <c r="AW197" s="54">
        <v>0.5714285714285714</v>
      </c>
      <c r="AX197" s="54">
        <v>0.47368421052631576</v>
      </c>
      <c r="AY197" s="54">
        <v>0.375</v>
      </c>
      <c r="AZ197" s="54">
        <v>0.5625</v>
      </c>
      <c r="BA197" s="54">
        <v>0.66666666666666663</v>
      </c>
      <c r="BB197" s="54">
        <v>0.33333333333333331</v>
      </c>
      <c r="BC197" s="54">
        <v>0.3125</v>
      </c>
      <c r="BD197" s="54">
        <v>0.47058823529411764</v>
      </c>
      <c r="BE197" s="54">
        <v>0.77777777777777779</v>
      </c>
      <c r="BF197" s="54">
        <v>0.5161290322580645</v>
      </c>
      <c r="BG197" s="54">
        <v>0.35294117647058826</v>
      </c>
      <c r="BH197" s="54">
        <v>0.66666666666666663</v>
      </c>
      <c r="BI197" s="54">
        <v>0.54166666666666663</v>
      </c>
      <c r="BJ197" s="54">
        <v>0.5</v>
      </c>
      <c r="BK197" s="54">
        <v>0.21739130434782608</v>
      </c>
      <c r="BL197" s="54">
        <v>0.22727272727272727</v>
      </c>
      <c r="BM197" s="54">
        <v>0.39130434782608697</v>
      </c>
      <c r="BN197" s="54">
        <v>0.625</v>
      </c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  <c r="EU197" s="49"/>
      <c r="EV197" s="49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</row>
    <row r="198" spans="18:166" x14ac:dyDescent="0.25">
      <c r="R198" s="30"/>
      <c r="S198" s="45"/>
      <c r="T198" s="45"/>
      <c r="U198" s="46" t="s">
        <v>11</v>
      </c>
      <c r="V198" s="53"/>
      <c r="W198" s="53"/>
      <c r="X198" s="53"/>
      <c r="Y198" s="53"/>
      <c r="Z198" s="53"/>
      <c r="AA198" s="53">
        <v>0.5</v>
      </c>
      <c r="AB198" s="53">
        <v>0.67</v>
      </c>
      <c r="AC198" s="53">
        <v>0.45</v>
      </c>
      <c r="AD198" s="53">
        <v>0.53</v>
      </c>
      <c r="AE198" s="53">
        <v>0.5</v>
      </c>
      <c r="AF198" s="53">
        <v>0.5</v>
      </c>
      <c r="AG198" s="54">
        <v>0.53846153846153844</v>
      </c>
      <c r="AH198" s="54">
        <v>0.35714285714285715</v>
      </c>
      <c r="AI198" s="54">
        <v>0.3125</v>
      </c>
      <c r="AJ198" s="53">
        <v>0.5</v>
      </c>
      <c r="AK198" s="54">
        <v>0.5</v>
      </c>
      <c r="AL198" s="54">
        <v>0.53846153846153844</v>
      </c>
      <c r="AM198" s="54">
        <v>0.58333333333333337</v>
      </c>
      <c r="AN198" s="54">
        <v>0.3</v>
      </c>
      <c r="AO198" s="54">
        <v>0.55555555555555558</v>
      </c>
      <c r="AP198" s="54">
        <v>0.2857142857142857</v>
      </c>
      <c r="AQ198" s="54">
        <v>0.41666666666666669</v>
      </c>
      <c r="AR198" s="54">
        <v>0.54545454545454541</v>
      </c>
      <c r="AS198" s="54">
        <v>0.5</v>
      </c>
      <c r="AT198" s="54"/>
      <c r="AU198" s="54">
        <v>1</v>
      </c>
      <c r="AV198" s="54">
        <v>0</v>
      </c>
      <c r="AW198" s="54"/>
      <c r="AX198" s="54"/>
      <c r="AY198" s="54"/>
      <c r="AZ198" s="54">
        <v>0</v>
      </c>
      <c r="BA198" s="54"/>
      <c r="BB198" s="54"/>
      <c r="BC198" s="54"/>
      <c r="BD198" s="54"/>
      <c r="BE198" s="54">
        <v>0</v>
      </c>
      <c r="BF198" s="54"/>
      <c r="BG198" s="54">
        <v>1</v>
      </c>
      <c r="BH198" s="54"/>
      <c r="BI198" s="54"/>
      <c r="BJ198" s="54">
        <v>1</v>
      </c>
      <c r="BK198" s="54"/>
      <c r="BL198" s="54">
        <v>1</v>
      </c>
      <c r="BM198" s="54">
        <v>0</v>
      </c>
      <c r="BN198" s="54">
        <v>0</v>
      </c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</row>
    <row r="199" spans="18:166" x14ac:dyDescent="0.25">
      <c r="R199" s="30"/>
      <c r="S199" s="45"/>
      <c r="T199" s="45"/>
      <c r="U199" s="46" t="s">
        <v>10</v>
      </c>
      <c r="V199" s="53"/>
      <c r="W199" s="53"/>
      <c r="X199" s="53"/>
      <c r="Y199" s="53"/>
      <c r="Z199" s="53"/>
      <c r="AA199" s="53">
        <v>0.5</v>
      </c>
      <c r="AB199" s="53">
        <v>0.4</v>
      </c>
      <c r="AC199" s="53">
        <v>0.33</v>
      </c>
      <c r="AD199" s="53">
        <v>0</v>
      </c>
      <c r="AE199" s="53">
        <v>0.5</v>
      </c>
      <c r="AF199" s="53">
        <v>0.67</v>
      </c>
      <c r="AG199" s="54">
        <v>0</v>
      </c>
      <c r="AH199" s="54">
        <v>0.66666666666666663</v>
      </c>
      <c r="AI199" s="54">
        <v>0</v>
      </c>
      <c r="AJ199" s="53">
        <v>0.33333333333333331</v>
      </c>
      <c r="AK199" s="54">
        <v>0.4</v>
      </c>
      <c r="AL199" s="54">
        <v>0.66666666666666663</v>
      </c>
      <c r="AM199" s="54"/>
      <c r="AN199" s="54">
        <v>0.5</v>
      </c>
      <c r="AO199" s="54">
        <v>0.5</v>
      </c>
      <c r="AP199" s="54"/>
      <c r="AQ199" s="54">
        <v>0.42857142857142855</v>
      </c>
      <c r="AR199" s="54">
        <v>1</v>
      </c>
      <c r="AS199" s="54">
        <v>0.66666666666666663</v>
      </c>
      <c r="AT199" s="54">
        <v>0.6</v>
      </c>
      <c r="AU199" s="54">
        <v>0</v>
      </c>
      <c r="AV199" s="54">
        <v>0.25</v>
      </c>
      <c r="AW199" s="54">
        <v>0.33333333333333331</v>
      </c>
      <c r="AX199" s="54">
        <v>1</v>
      </c>
      <c r="AY199" s="54">
        <v>0.66666666666666663</v>
      </c>
      <c r="AZ199" s="54">
        <v>0.25</v>
      </c>
      <c r="BA199" s="54">
        <v>0.16666666666666666</v>
      </c>
      <c r="BB199" s="54">
        <v>0</v>
      </c>
      <c r="BC199" s="54">
        <v>0.5</v>
      </c>
      <c r="BD199" s="54">
        <v>0.5</v>
      </c>
      <c r="BE199" s="54">
        <v>0.625</v>
      </c>
      <c r="BF199" s="54">
        <v>0.33333333333333331</v>
      </c>
      <c r="BG199" s="54">
        <v>0.5</v>
      </c>
      <c r="BH199" s="54">
        <v>0.5</v>
      </c>
      <c r="BI199" s="54">
        <v>0.33333333333333331</v>
      </c>
      <c r="BJ199" s="54">
        <v>0.5</v>
      </c>
      <c r="BK199" s="54"/>
      <c r="BL199" s="54">
        <v>0.8</v>
      </c>
      <c r="BM199" s="54">
        <v>0.2</v>
      </c>
      <c r="BN199" s="54">
        <v>0.5</v>
      </c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</row>
    <row r="200" spans="18:166" x14ac:dyDescent="0.25">
      <c r="R200" s="30"/>
      <c r="S200" s="45"/>
      <c r="T200" s="45"/>
      <c r="U200" s="46" t="s">
        <v>8</v>
      </c>
      <c r="V200" s="53"/>
      <c r="W200" s="53"/>
      <c r="X200" s="53"/>
      <c r="Y200" s="53"/>
      <c r="Z200" s="53"/>
      <c r="AA200" s="53">
        <v>0.31</v>
      </c>
      <c r="AB200" s="53">
        <v>0.48</v>
      </c>
      <c r="AC200" s="53">
        <v>0.26</v>
      </c>
      <c r="AD200" s="53">
        <v>0.41</v>
      </c>
      <c r="AE200" s="53">
        <v>0.35</v>
      </c>
      <c r="AF200" s="53">
        <v>0.54</v>
      </c>
      <c r="AG200" s="54">
        <v>0.38461538461538464</v>
      </c>
      <c r="AH200" s="54">
        <v>0.3</v>
      </c>
      <c r="AI200" s="54">
        <v>0.47368421052631576</v>
      </c>
      <c r="AJ200" s="53">
        <v>0.41935483870967744</v>
      </c>
      <c r="AK200" s="54">
        <v>0.35714285714285715</v>
      </c>
      <c r="AL200" s="54">
        <v>0.22727272727272727</v>
      </c>
      <c r="AM200" s="54">
        <v>0.47619047619047616</v>
      </c>
      <c r="AN200" s="54">
        <v>0.41176470588235292</v>
      </c>
      <c r="AO200" s="54">
        <v>0.37931034482758619</v>
      </c>
      <c r="AP200" s="54">
        <v>0.36363636363636365</v>
      </c>
      <c r="AQ200" s="54">
        <v>0.36363636363636365</v>
      </c>
      <c r="AR200" s="54">
        <v>0.38461538461538464</v>
      </c>
      <c r="AS200" s="54">
        <v>0.44444444444444442</v>
      </c>
      <c r="AT200" s="54">
        <v>0.29629629629629628</v>
      </c>
      <c r="AU200" s="54">
        <v>0.33333333333333331</v>
      </c>
      <c r="AV200" s="54">
        <v>0.30769230769230771</v>
      </c>
      <c r="AW200" s="54">
        <v>0.44444444444444442</v>
      </c>
      <c r="AX200" s="54">
        <v>0.53333333333333333</v>
      </c>
      <c r="AY200" s="54">
        <v>0.5714285714285714</v>
      </c>
      <c r="AZ200" s="54">
        <v>0.42857142857142855</v>
      </c>
      <c r="BA200" s="54">
        <v>0.4</v>
      </c>
      <c r="BB200" s="54">
        <v>0.2</v>
      </c>
      <c r="BC200" s="54">
        <v>0.58333333333333337</v>
      </c>
      <c r="BD200" s="54">
        <v>0.33333333333333331</v>
      </c>
      <c r="BE200" s="54">
        <v>0.41666666666666669</v>
      </c>
      <c r="BF200" s="54">
        <v>0.4</v>
      </c>
      <c r="BG200" s="54">
        <v>0.2</v>
      </c>
      <c r="BH200" s="54">
        <v>0.42857142857142855</v>
      </c>
      <c r="BI200" s="54">
        <v>0.14285714285714285</v>
      </c>
      <c r="BJ200" s="54">
        <v>0.36</v>
      </c>
      <c r="BK200" s="54">
        <v>0.15789473684210525</v>
      </c>
      <c r="BL200" s="54">
        <v>0.25</v>
      </c>
      <c r="BM200" s="54">
        <v>0.26666666666666666</v>
      </c>
      <c r="BN200" s="54">
        <v>0</v>
      </c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</row>
    <row r="201" spans="18:166" x14ac:dyDescent="0.25">
      <c r="R201" s="30"/>
      <c r="S201" s="45"/>
      <c r="T201" s="45"/>
      <c r="U201" s="46" t="s">
        <v>7</v>
      </c>
      <c r="V201" s="53"/>
      <c r="W201" s="53"/>
      <c r="X201" s="53"/>
      <c r="Y201" s="53"/>
      <c r="Z201" s="53"/>
      <c r="AA201" s="53">
        <v>0</v>
      </c>
      <c r="AB201" s="53">
        <v>0</v>
      </c>
      <c r="AC201" s="53">
        <v>0</v>
      </c>
      <c r="AD201" s="53">
        <v>0</v>
      </c>
      <c r="AE201" s="53">
        <v>0.67</v>
      </c>
      <c r="AF201" s="53">
        <v>0</v>
      </c>
      <c r="AG201" s="54">
        <v>0.83333333333333337</v>
      </c>
      <c r="AH201" s="54">
        <v>0.25</v>
      </c>
      <c r="AI201" s="54">
        <v>0.5</v>
      </c>
      <c r="AJ201" s="53">
        <v>0.6</v>
      </c>
      <c r="AK201" s="54">
        <v>0.2</v>
      </c>
      <c r="AL201" s="54">
        <v>0.4</v>
      </c>
      <c r="AM201" s="54">
        <v>1</v>
      </c>
      <c r="AN201" s="54"/>
      <c r="AO201" s="54"/>
      <c r="AP201" s="54">
        <v>0</v>
      </c>
      <c r="AQ201" s="54"/>
      <c r="AR201" s="54"/>
      <c r="AS201" s="54"/>
      <c r="AT201" s="54"/>
      <c r="AU201" s="54">
        <v>1</v>
      </c>
      <c r="AV201" s="54"/>
      <c r="AW201" s="54"/>
      <c r="AX201" s="54">
        <v>0.5</v>
      </c>
      <c r="AY201" s="54"/>
      <c r="AZ201" s="54"/>
      <c r="BA201" s="54">
        <v>1</v>
      </c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>
        <v>0</v>
      </c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</row>
    <row r="202" spans="18:166" x14ac:dyDescent="0.25">
      <c r="R202" s="30"/>
      <c r="S202" s="45"/>
      <c r="T202" s="45"/>
      <c r="U202" s="46" t="s">
        <v>6</v>
      </c>
      <c r="V202" s="53"/>
      <c r="W202" s="53"/>
      <c r="X202" s="53"/>
      <c r="Y202" s="53"/>
      <c r="Z202" s="53"/>
      <c r="AA202" s="53">
        <v>0</v>
      </c>
      <c r="AB202" s="53">
        <v>0.5</v>
      </c>
      <c r="AC202" s="53">
        <v>0.4</v>
      </c>
      <c r="AD202" s="53">
        <v>1</v>
      </c>
      <c r="AE202" s="53">
        <v>0.5</v>
      </c>
      <c r="AF202" s="53">
        <v>0.33</v>
      </c>
      <c r="AG202" s="54">
        <v>0.75</v>
      </c>
      <c r="AH202" s="54">
        <v>0</v>
      </c>
      <c r="AI202" s="54">
        <v>0.33333333333333331</v>
      </c>
      <c r="AJ202" s="53">
        <v>0</v>
      </c>
      <c r="AK202" s="54">
        <v>1</v>
      </c>
      <c r="AL202" s="54">
        <v>0.4</v>
      </c>
      <c r="AM202" s="54">
        <v>0.6</v>
      </c>
      <c r="AN202" s="54">
        <v>0.5</v>
      </c>
      <c r="AO202" s="54">
        <v>0.5</v>
      </c>
      <c r="AP202" s="54">
        <v>0.66666666666666663</v>
      </c>
      <c r="AQ202" s="54">
        <v>0.5</v>
      </c>
      <c r="AR202" s="54">
        <v>0.33333333333333331</v>
      </c>
      <c r="AS202" s="54">
        <v>0</v>
      </c>
      <c r="AT202" s="54">
        <v>0.5</v>
      </c>
      <c r="AU202" s="54">
        <v>0.2857142857142857</v>
      </c>
      <c r="AV202" s="54">
        <v>0.7142857142857143</v>
      </c>
      <c r="AW202" s="54">
        <v>0</v>
      </c>
      <c r="AX202" s="54">
        <v>1</v>
      </c>
      <c r="AY202" s="54">
        <v>0.25</v>
      </c>
      <c r="AZ202" s="54">
        <v>1</v>
      </c>
      <c r="BA202" s="54">
        <v>0.5</v>
      </c>
      <c r="BB202" s="54">
        <v>0</v>
      </c>
      <c r="BC202" s="54">
        <v>0.66666666666666663</v>
      </c>
      <c r="BD202" s="54">
        <v>0.5</v>
      </c>
      <c r="BE202" s="54">
        <v>0</v>
      </c>
      <c r="BF202" s="54">
        <v>0</v>
      </c>
      <c r="BG202" s="54">
        <v>0.2</v>
      </c>
      <c r="BH202" s="54">
        <v>0</v>
      </c>
      <c r="BI202" s="54">
        <v>0.25</v>
      </c>
      <c r="BJ202" s="54">
        <v>0</v>
      </c>
      <c r="BK202" s="54">
        <v>0.2</v>
      </c>
      <c r="BL202" s="54">
        <v>0</v>
      </c>
      <c r="BM202" s="54">
        <v>1</v>
      </c>
      <c r="BN202" s="54">
        <v>0.5</v>
      </c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</row>
    <row r="203" spans="18:166" x14ac:dyDescent="0.25">
      <c r="R203" s="30"/>
      <c r="S203" s="45"/>
      <c r="T203" s="45"/>
      <c r="U203" s="46" t="s">
        <v>5</v>
      </c>
      <c r="V203" s="53"/>
      <c r="W203" s="53"/>
      <c r="X203" s="53"/>
      <c r="Y203" s="53"/>
      <c r="Z203" s="53"/>
      <c r="AA203" s="53">
        <v>0.55000000000000004</v>
      </c>
      <c r="AB203" s="53">
        <v>0.53</v>
      </c>
      <c r="AC203" s="53">
        <v>0.65</v>
      </c>
      <c r="AD203" s="53">
        <v>0.56999999999999995</v>
      </c>
      <c r="AE203" s="53">
        <v>0.51</v>
      </c>
      <c r="AF203" s="53">
        <v>0.43</v>
      </c>
      <c r="AG203" s="54">
        <v>0.58139534883720934</v>
      </c>
      <c r="AH203" s="54">
        <v>0.49206349206349204</v>
      </c>
      <c r="AI203" s="54">
        <v>0.34482758620689657</v>
      </c>
      <c r="AJ203" s="53">
        <v>0.42499999999999999</v>
      </c>
      <c r="AK203" s="54">
        <v>0.58571428571428574</v>
      </c>
      <c r="AL203" s="54">
        <v>0.54385964912280704</v>
      </c>
      <c r="AM203" s="54">
        <v>0.5</v>
      </c>
      <c r="AN203" s="54">
        <v>0.50769230769230766</v>
      </c>
      <c r="AO203" s="54">
        <v>0.57692307692307687</v>
      </c>
      <c r="AP203" s="54">
        <v>0.58490566037735847</v>
      </c>
      <c r="AQ203" s="54">
        <v>0.6619718309859155</v>
      </c>
      <c r="AR203" s="54">
        <v>0.63076923076923075</v>
      </c>
      <c r="AS203" s="54">
        <v>0.46052631578947367</v>
      </c>
      <c r="AT203" s="54">
        <v>0.58904109589041098</v>
      </c>
      <c r="AU203" s="54">
        <v>0.63934426229508201</v>
      </c>
      <c r="AV203" s="54">
        <v>0.53333333333333333</v>
      </c>
      <c r="AW203" s="54">
        <v>0.67441860465116277</v>
      </c>
      <c r="AX203" s="54">
        <v>0.45454545454545453</v>
      </c>
      <c r="AY203" s="54">
        <v>0.5</v>
      </c>
      <c r="AZ203" s="54">
        <v>0.4098360655737705</v>
      </c>
      <c r="BA203" s="54">
        <v>0.52830188679245282</v>
      </c>
      <c r="BB203" s="54">
        <v>0.64406779661016944</v>
      </c>
      <c r="BC203" s="54">
        <v>0.70588235294117652</v>
      </c>
      <c r="BD203" s="54">
        <v>0.67741935483870963</v>
      </c>
      <c r="BE203" s="54">
        <v>0.625</v>
      </c>
      <c r="BF203" s="54">
        <v>0.43835616438356162</v>
      </c>
      <c r="BG203" s="54">
        <v>0.49295774647887325</v>
      </c>
      <c r="BH203" s="54">
        <v>0.52380952380952384</v>
      </c>
      <c r="BI203" s="54">
        <v>0.52830188679245282</v>
      </c>
      <c r="BJ203" s="54">
        <v>0.6</v>
      </c>
      <c r="BK203" s="54">
        <v>0.35087719298245612</v>
      </c>
      <c r="BL203" s="54">
        <v>0.44776119402985076</v>
      </c>
      <c r="BM203" s="54">
        <v>0.53333333333333333</v>
      </c>
      <c r="BN203" s="54">
        <v>0.38636363636363635</v>
      </c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</row>
    <row r="204" spans="18:166" x14ac:dyDescent="0.25">
      <c r="R204" s="30"/>
      <c r="S204" s="45"/>
      <c r="T204" s="45"/>
      <c r="U204" s="46" t="s">
        <v>51</v>
      </c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4"/>
      <c r="AH204" s="54"/>
      <c r="AI204" s="54"/>
      <c r="AJ204" s="53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>
        <v>0.5</v>
      </c>
      <c r="BJ204" s="54">
        <v>0.36</v>
      </c>
      <c r="BK204" s="54">
        <v>0.33333333333333331</v>
      </c>
      <c r="BL204" s="54">
        <v>0.25</v>
      </c>
      <c r="BM204" s="54">
        <v>0.5</v>
      </c>
      <c r="BN204" s="54">
        <v>0.66666666666666663</v>
      </c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</row>
    <row r="205" spans="18:166" x14ac:dyDescent="0.25">
      <c r="R205" s="30"/>
      <c r="S205" s="45"/>
      <c r="T205" s="45"/>
      <c r="U205" s="46" t="s">
        <v>4</v>
      </c>
      <c r="V205" s="53"/>
      <c r="W205" s="53"/>
      <c r="X205" s="53"/>
      <c r="Y205" s="53"/>
      <c r="Z205" s="53"/>
      <c r="AA205" s="53">
        <v>0.73</v>
      </c>
      <c r="AB205" s="53">
        <v>0.52</v>
      </c>
      <c r="AC205" s="53">
        <v>0.56000000000000005</v>
      </c>
      <c r="AD205" s="53">
        <v>0.56999999999999995</v>
      </c>
      <c r="AE205" s="53">
        <v>0.5</v>
      </c>
      <c r="AF205" s="53">
        <v>0.38</v>
      </c>
      <c r="AG205" s="54">
        <v>0.66666666666666663</v>
      </c>
      <c r="AH205" s="54">
        <v>0.48717948717948717</v>
      </c>
      <c r="AI205" s="54">
        <v>0.47619047619047616</v>
      </c>
      <c r="AJ205" s="53">
        <v>0.67391304347826086</v>
      </c>
      <c r="AK205" s="54">
        <v>0.47619047619047616</v>
      </c>
      <c r="AL205" s="54">
        <v>0.51351351351351349</v>
      </c>
      <c r="AM205" s="54">
        <v>0.44736842105263158</v>
      </c>
      <c r="AN205" s="54">
        <v>0.53658536585365857</v>
      </c>
      <c r="AO205" s="54">
        <v>0.41176470588235292</v>
      </c>
      <c r="AP205" s="54">
        <v>0.37037037037037035</v>
      </c>
      <c r="AQ205" s="54">
        <v>0.48888888888888887</v>
      </c>
      <c r="AR205" s="54">
        <v>0.5</v>
      </c>
      <c r="AS205" s="54">
        <v>0.45161290322580644</v>
      </c>
      <c r="AT205" s="54">
        <v>0.5</v>
      </c>
      <c r="AU205" s="54">
        <v>0.40740740740740738</v>
      </c>
      <c r="AV205" s="54">
        <v>0.58333333333333337</v>
      </c>
      <c r="AW205" s="54">
        <v>0.66666666666666663</v>
      </c>
      <c r="AX205" s="54">
        <v>0.47368421052631576</v>
      </c>
      <c r="AY205" s="54">
        <v>0.58333333333333337</v>
      </c>
      <c r="AZ205" s="54">
        <v>0.69230769230769229</v>
      </c>
      <c r="BA205" s="54">
        <v>0.59259259259259256</v>
      </c>
      <c r="BB205" s="54">
        <v>0.7407407407407407</v>
      </c>
      <c r="BC205" s="54">
        <v>0.66666666666666663</v>
      </c>
      <c r="BD205" s="54">
        <v>0.55555555555555558</v>
      </c>
      <c r="BE205" s="54">
        <v>0.60606060606060608</v>
      </c>
      <c r="BF205" s="54">
        <v>0.48837209302325579</v>
      </c>
      <c r="BG205" s="54">
        <v>0.59090909090909094</v>
      </c>
      <c r="BH205" s="54">
        <v>0.58823529411764708</v>
      </c>
      <c r="BI205" s="54">
        <v>0.4358974358974359</v>
      </c>
      <c r="BJ205" s="54">
        <v>0.47</v>
      </c>
      <c r="BK205" s="54">
        <v>0.48484848484848486</v>
      </c>
      <c r="BL205" s="54">
        <v>0.28205128205128205</v>
      </c>
      <c r="BM205" s="54">
        <v>0.2857142857142857</v>
      </c>
      <c r="BN205" s="54">
        <v>0.45454545454545453</v>
      </c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</row>
    <row r="206" spans="18:166" x14ac:dyDescent="0.25">
      <c r="R206" s="30"/>
      <c r="S206" s="45"/>
      <c r="T206" s="45"/>
      <c r="U206" s="46" t="s">
        <v>61</v>
      </c>
      <c r="V206" s="53"/>
      <c r="W206" s="53"/>
      <c r="X206" s="53"/>
      <c r="Y206" s="53"/>
      <c r="Z206" s="53"/>
      <c r="AA206" s="53">
        <v>0</v>
      </c>
      <c r="AB206" s="53">
        <v>0</v>
      </c>
      <c r="AC206" s="53">
        <v>0</v>
      </c>
      <c r="AD206" s="53">
        <v>0</v>
      </c>
      <c r="AE206" s="53">
        <v>0</v>
      </c>
      <c r="AF206" s="53">
        <v>0</v>
      </c>
      <c r="AG206" s="54">
        <v>0</v>
      </c>
      <c r="AH206" s="54">
        <v>0.27</v>
      </c>
      <c r="AI206" s="54">
        <v>0.21</v>
      </c>
      <c r="AJ206" s="53">
        <v>0.23604060913705585</v>
      </c>
      <c r="AK206" s="54">
        <v>0.22519083969465647</v>
      </c>
      <c r="AL206" s="54">
        <v>0.24489795918367346</v>
      </c>
      <c r="AM206" s="54">
        <v>0.27515723270440251</v>
      </c>
      <c r="AN206" s="54">
        <v>0.1853997682502897</v>
      </c>
      <c r="AO206" s="54">
        <v>0.18362573099415205</v>
      </c>
      <c r="AP206" s="54">
        <v>0.30779220779220778</v>
      </c>
      <c r="AQ206" s="54">
        <v>0.51017811704834604</v>
      </c>
      <c r="AR206" s="54">
        <v>0.49017038007863695</v>
      </c>
      <c r="AS206" s="54">
        <v>0.50436953807740326</v>
      </c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>
        <v>1</v>
      </c>
      <c r="BE206" s="54"/>
      <c r="BF206" s="54">
        <v>1</v>
      </c>
      <c r="BG206" s="54">
        <v>0</v>
      </c>
      <c r="BH206" s="54">
        <v>0</v>
      </c>
      <c r="BI206" s="54">
        <v>1</v>
      </c>
      <c r="BJ206" s="54"/>
      <c r="BK206" s="54"/>
      <c r="BL206" s="54"/>
      <c r="BM206" s="54">
        <v>0</v>
      </c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</row>
    <row r="207" spans="18:166" x14ac:dyDescent="0.25">
      <c r="R207" s="30"/>
      <c r="S207" s="45"/>
      <c r="T207" s="45"/>
      <c r="U207" s="46" t="s">
        <v>38</v>
      </c>
      <c r="V207" s="53"/>
      <c r="W207" s="53"/>
      <c r="X207" s="53"/>
      <c r="Y207" s="53"/>
      <c r="Z207" s="53"/>
      <c r="AA207" s="53">
        <v>0</v>
      </c>
      <c r="AB207" s="53">
        <v>0</v>
      </c>
      <c r="AC207" s="53">
        <v>0</v>
      </c>
      <c r="AD207" s="53">
        <v>0</v>
      </c>
      <c r="AE207" s="53">
        <v>0</v>
      </c>
      <c r="AF207" s="53">
        <v>0</v>
      </c>
      <c r="AG207" s="54">
        <v>0</v>
      </c>
      <c r="AH207" s="54">
        <v>0.95</v>
      </c>
      <c r="AI207" s="54">
        <v>0.9</v>
      </c>
      <c r="AJ207" s="53">
        <v>0.95454545454545459</v>
      </c>
      <c r="AK207" s="54">
        <v>0.71875</v>
      </c>
      <c r="AL207" s="54">
        <v>0.8571428571428571</v>
      </c>
      <c r="AM207" s="54">
        <v>0.8571428571428571</v>
      </c>
      <c r="AN207" s="54">
        <v>0.75</v>
      </c>
      <c r="AO207" s="54">
        <v>0.90625</v>
      </c>
      <c r="AP207" s="54">
        <v>0.92</v>
      </c>
      <c r="AQ207" s="54">
        <v>0.95</v>
      </c>
      <c r="AR207" s="54">
        <v>0.79166666666666663</v>
      </c>
      <c r="AS207" s="54">
        <v>1</v>
      </c>
      <c r="AT207" s="54">
        <v>0.79166666666666663</v>
      </c>
      <c r="AU207" s="54">
        <v>0.88</v>
      </c>
      <c r="AV207" s="54">
        <v>0.8</v>
      </c>
      <c r="AW207" s="54">
        <v>0.88888888888888884</v>
      </c>
      <c r="AX207" s="54">
        <v>0.84210526315789469</v>
      </c>
      <c r="AY207" s="54">
        <v>0.84210526315789469</v>
      </c>
      <c r="AZ207" s="54">
        <v>0.75</v>
      </c>
      <c r="BA207" s="54">
        <v>0.9</v>
      </c>
      <c r="BB207" s="54">
        <v>0.84210526315789469</v>
      </c>
      <c r="BC207" s="54">
        <v>0.78260869565217395</v>
      </c>
      <c r="BD207" s="54">
        <v>0.61538461538461542</v>
      </c>
      <c r="BE207" s="54">
        <v>0.94444444444444442</v>
      </c>
      <c r="BF207" s="54">
        <v>0.75757575757575757</v>
      </c>
      <c r="BG207" s="54">
        <v>0.5714285714285714</v>
      </c>
      <c r="BH207" s="54">
        <v>1</v>
      </c>
      <c r="BI207" s="54">
        <v>0.92307692307692313</v>
      </c>
      <c r="BJ207" s="54">
        <v>0.9</v>
      </c>
      <c r="BK207" s="54">
        <v>0.5714285714285714</v>
      </c>
      <c r="BL207" s="54">
        <v>0.8</v>
      </c>
      <c r="BM207" s="54">
        <v>0.8571428571428571</v>
      </c>
      <c r="BN207" s="54">
        <v>0.875</v>
      </c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</row>
    <row r="208" spans="18:166" x14ac:dyDescent="0.25">
      <c r="R208" s="30"/>
      <c r="S208" s="45"/>
      <c r="T208" s="45"/>
      <c r="U208" s="46" t="s">
        <v>3</v>
      </c>
      <c r="V208" s="53"/>
      <c r="W208" s="53"/>
      <c r="X208" s="53"/>
      <c r="Y208" s="53"/>
      <c r="Z208" s="53"/>
      <c r="AA208" s="53">
        <v>0.5</v>
      </c>
      <c r="AB208" s="53">
        <v>1</v>
      </c>
      <c r="AC208" s="53">
        <v>0.5</v>
      </c>
      <c r="AD208" s="53">
        <v>1</v>
      </c>
      <c r="AE208" s="53">
        <v>0.75</v>
      </c>
      <c r="AF208" s="53">
        <v>0</v>
      </c>
      <c r="AG208" s="54">
        <v>0.8</v>
      </c>
      <c r="AH208" s="54">
        <v>0.5</v>
      </c>
      <c r="AI208" s="54">
        <v>0.5</v>
      </c>
      <c r="AJ208" s="53">
        <v>0.375</v>
      </c>
      <c r="AK208" s="54">
        <v>0.75</v>
      </c>
      <c r="AL208" s="54">
        <v>0.5714285714285714</v>
      </c>
      <c r="AM208" s="54">
        <v>0.38461538461538464</v>
      </c>
      <c r="AN208" s="54">
        <v>0.61538461538461542</v>
      </c>
      <c r="AO208" s="54">
        <v>0.5</v>
      </c>
      <c r="AP208" s="54">
        <v>0.25</v>
      </c>
      <c r="AQ208" s="54">
        <v>0.6</v>
      </c>
      <c r="AR208" s="54">
        <v>0.42857142857142855</v>
      </c>
      <c r="AS208" s="54">
        <v>0.33333333333333331</v>
      </c>
      <c r="AT208" s="54">
        <v>0.2</v>
      </c>
      <c r="AU208" s="54">
        <v>0.4</v>
      </c>
      <c r="AV208" s="54">
        <v>0.75</v>
      </c>
      <c r="AW208" s="54">
        <v>1</v>
      </c>
      <c r="AX208" s="54">
        <v>0.66666666666666663</v>
      </c>
      <c r="AY208" s="54">
        <v>0.5</v>
      </c>
      <c r="AZ208" s="54">
        <v>0.5714285714285714</v>
      </c>
      <c r="BA208" s="54">
        <v>0.5</v>
      </c>
      <c r="BB208" s="54">
        <v>0.75</v>
      </c>
      <c r="BC208" s="54">
        <v>1</v>
      </c>
      <c r="BD208" s="54">
        <v>0</v>
      </c>
      <c r="BE208" s="54">
        <v>0.2857142857142857</v>
      </c>
      <c r="BF208" s="54">
        <v>0.55555555555555558</v>
      </c>
      <c r="BG208" s="54">
        <v>0.5714285714285714</v>
      </c>
      <c r="BH208" s="54">
        <v>0.33333333333333331</v>
      </c>
      <c r="BI208" s="54">
        <v>0.375</v>
      </c>
      <c r="BJ208" s="54">
        <v>0.33</v>
      </c>
      <c r="BK208" s="54">
        <v>0.33333333333333331</v>
      </c>
      <c r="BL208" s="54">
        <v>0.4</v>
      </c>
      <c r="BM208" s="54">
        <v>0.75</v>
      </c>
      <c r="BN208" s="54">
        <v>0.5</v>
      </c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</row>
    <row r="209" spans="18:166" x14ac:dyDescent="0.25">
      <c r="R209" s="30"/>
      <c r="S209" s="45"/>
      <c r="T209" s="45"/>
      <c r="U209" s="46" t="s">
        <v>2</v>
      </c>
      <c r="V209" s="53"/>
      <c r="W209" s="53"/>
      <c r="X209" s="53"/>
      <c r="Y209" s="53"/>
      <c r="Z209" s="53"/>
      <c r="AA209" s="53">
        <v>0.38</v>
      </c>
      <c r="AB209" s="53">
        <v>0.5</v>
      </c>
      <c r="AC209" s="53">
        <v>0.48</v>
      </c>
      <c r="AD209" s="53">
        <v>0.6</v>
      </c>
      <c r="AE209" s="53">
        <v>0.28999999999999998</v>
      </c>
      <c r="AF209" s="53">
        <v>0.35</v>
      </c>
      <c r="AG209" s="54">
        <v>0.25</v>
      </c>
      <c r="AH209" s="54">
        <v>0.4</v>
      </c>
      <c r="AI209" s="54">
        <v>0.57894736842105265</v>
      </c>
      <c r="AJ209" s="53">
        <v>0.33333333333333331</v>
      </c>
      <c r="AK209" s="54">
        <v>0.27272727272727271</v>
      </c>
      <c r="AL209" s="54">
        <v>0.26315789473684209</v>
      </c>
      <c r="AM209" s="54">
        <v>0.58823529411764708</v>
      </c>
      <c r="AN209" s="54">
        <v>0.4</v>
      </c>
      <c r="AO209" s="54">
        <v>0.46666666666666667</v>
      </c>
      <c r="AP209" s="54">
        <v>0.31578947368421051</v>
      </c>
      <c r="AQ209" s="54">
        <v>0.25</v>
      </c>
      <c r="AR209" s="54">
        <v>0.2857142857142857</v>
      </c>
      <c r="AS209" s="54">
        <v>0.46666666666666667</v>
      </c>
      <c r="AT209" s="54">
        <v>0.44444444444444442</v>
      </c>
      <c r="AU209" s="54">
        <v>0.54545454545454541</v>
      </c>
      <c r="AV209" s="54">
        <v>0.45454545454545453</v>
      </c>
      <c r="AW209" s="54">
        <v>0.72727272727272729</v>
      </c>
      <c r="AX209" s="54">
        <v>0.63636363636363635</v>
      </c>
      <c r="AY209" s="54">
        <v>0.42857142857142855</v>
      </c>
      <c r="AZ209" s="54">
        <v>0.7142857142857143</v>
      </c>
      <c r="BA209" s="54">
        <v>0.7</v>
      </c>
      <c r="BB209" s="54">
        <v>1</v>
      </c>
      <c r="BC209" s="54">
        <v>0.54545454545454541</v>
      </c>
      <c r="BD209" s="54">
        <v>0.42857142857142855</v>
      </c>
      <c r="BE209" s="54">
        <v>0</v>
      </c>
      <c r="BF209" s="54">
        <v>0.58823529411764708</v>
      </c>
      <c r="BG209" s="54">
        <v>0.375</v>
      </c>
      <c r="BH209" s="54">
        <v>0.58333333333333337</v>
      </c>
      <c r="BI209" s="54">
        <v>0.33333333333333331</v>
      </c>
      <c r="BJ209" s="54">
        <v>0.5</v>
      </c>
      <c r="BK209" s="54">
        <v>0</v>
      </c>
      <c r="BL209" s="54">
        <v>0.5</v>
      </c>
      <c r="BM209" s="54">
        <v>0.66666666666666663</v>
      </c>
      <c r="BN209" s="54">
        <v>0.5</v>
      </c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</row>
    <row r="210" spans="18:166" x14ac:dyDescent="0.25">
      <c r="R210" s="30"/>
      <c r="S210" s="45"/>
      <c r="T210" s="45"/>
      <c r="U210" s="46" t="s">
        <v>0</v>
      </c>
      <c r="V210" s="53"/>
      <c r="W210" s="53"/>
      <c r="X210" s="53"/>
      <c r="Y210" s="53"/>
      <c r="Z210" s="53"/>
      <c r="AA210" s="53">
        <v>0.92</v>
      </c>
      <c r="AB210" s="53">
        <v>0.57999999999999996</v>
      </c>
      <c r="AC210" s="53">
        <v>0.53</v>
      </c>
      <c r="AD210" s="53">
        <v>0.5</v>
      </c>
      <c r="AE210" s="53">
        <v>0.43</v>
      </c>
      <c r="AF210" s="53">
        <v>0.13</v>
      </c>
      <c r="AG210" s="54">
        <v>0.61</v>
      </c>
      <c r="AH210" s="54">
        <v>0.64</v>
      </c>
      <c r="AI210" s="59">
        <v>0.6</v>
      </c>
      <c r="AJ210" s="59">
        <v>0.6333333333333333</v>
      </c>
      <c r="AK210" s="54">
        <v>0.45833333333333331</v>
      </c>
      <c r="AL210" s="54">
        <v>0.41666666666666669</v>
      </c>
      <c r="AM210" s="54">
        <v>0.63157894736842102</v>
      </c>
      <c r="AN210" s="54">
        <v>0.31428571428571428</v>
      </c>
      <c r="AO210" s="54">
        <v>0.45</v>
      </c>
      <c r="AP210" s="54">
        <v>0.75</v>
      </c>
      <c r="AQ210" s="54">
        <v>0.34782608695652173</v>
      </c>
      <c r="AR210" s="54">
        <v>0.35714285714285715</v>
      </c>
      <c r="AS210" s="54">
        <v>0.17647058823529413</v>
      </c>
      <c r="AT210" s="54">
        <v>0.41935483870967744</v>
      </c>
      <c r="AU210" s="54">
        <v>0.40740740740740738</v>
      </c>
      <c r="AV210" s="54">
        <v>0.41176470588235292</v>
      </c>
      <c r="AW210" s="54">
        <v>0.58333333333333337</v>
      </c>
      <c r="AX210" s="54">
        <v>0.5714285714285714</v>
      </c>
      <c r="AY210" s="54">
        <v>0.4375</v>
      </c>
      <c r="AZ210" s="54">
        <v>0.36363636363636365</v>
      </c>
      <c r="BA210" s="54">
        <v>0.45454545454545453</v>
      </c>
      <c r="BB210" s="54">
        <v>0.375</v>
      </c>
      <c r="BC210" s="54">
        <v>0.55555555555555558</v>
      </c>
      <c r="BD210" s="54">
        <v>0.4</v>
      </c>
      <c r="BE210" s="54">
        <v>0.66666666666666663</v>
      </c>
      <c r="BF210" s="54">
        <v>0.34615384615384615</v>
      </c>
      <c r="BG210" s="54">
        <v>0.43478260869565216</v>
      </c>
      <c r="BH210" s="54">
        <v>0.32</v>
      </c>
      <c r="BI210" s="54">
        <v>0.5</v>
      </c>
      <c r="BJ210" s="54">
        <v>0.44</v>
      </c>
      <c r="BK210" s="54">
        <v>0.33333333333333331</v>
      </c>
      <c r="BL210" s="54">
        <v>0.33333333333333331</v>
      </c>
      <c r="BM210" s="54">
        <v>0.14285714285714285</v>
      </c>
      <c r="BN210" s="54">
        <v>0.5</v>
      </c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</row>
    <row r="211" spans="18:166" x14ac:dyDescent="0.25">
      <c r="R211" s="30"/>
      <c r="S211" s="45"/>
      <c r="T211" s="45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54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54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</row>
    <row r="212" spans="18:166" x14ac:dyDescent="0.25">
      <c r="R212" s="30"/>
      <c r="S212" s="45"/>
      <c r="T212" s="45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</row>
    <row r="213" spans="18:166" x14ac:dyDescent="0.25">
      <c r="R213" s="30"/>
      <c r="S213" s="45"/>
      <c r="T213" s="45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</row>
    <row r="214" spans="18:166" x14ac:dyDescent="0.25">
      <c r="R214" s="30"/>
      <c r="S214" s="45"/>
      <c r="T214" s="45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</row>
    <row r="215" spans="18:166" x14ac:dyDescent="0.25">
      <c r="R215" s="30"/>
      <c r="S215" s="45"/>
      <c r="T215" s="45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</row>
    <row r="216" spans="18:166" x14ac:dyDescent="0.25">
      <c r="R216" s="30"/>
      <c r="S216" s="45"/>
      <c r="T216" s="45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</row>
    <row r="217" spans="18:166" x14ac:dyDescent="0.25">
      <c r="R217" s="30"/>
      <c r="S217" s="45"/>
      <c r="T217" s="45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</row>
    <row r="218" spans="18:166" x14ac:dyDescent="0.25">
      <c r="R218" s="30"/>
      <c r="S218" s="45"/>
      <c r="T218" s="45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</row>
    <row r="219" spans="18:166" x14ac:dyDescent="0.25">
      <c r="R219" s="30"/>
      <c r="S219" s="45"/>
      <c r="T219" s="45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  <c r="EN219" s="49"/>
      <c r="EO219" s="49"/>
      <c r="EP219" s="49"/>
      <c r="EQ219" s="49"/>
      <c r="ER219" s="49"/>
      <c r="ES219" s="49"/>
      <c r="ET219" s="49"/>
      <c r="EU219" s="49"/>
      <c r="EV219" s="49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</row>
    <row r="220" spans="18:166" x14ac:dyDescent="0.25">
      <c r="R220" s="30"/>
      <c r="S220" s="45"/>
      <c r="T220" s="45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  <c r="EN220" s="49"/>
      <c r="EO220" s="49"/>
      <c r="EP220" s="49"/>
      <c r="EQ220" s="49"/>
      <c r="ER220" s="49"/>
      <c r="ES220" s="49"/>
      <c r="ET220" s="49"/>
      <c r="EU220" s="49"/>
      <c r="EV220" s="49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</row>
    <row r="221" spans="18:166" x14ac:dyDescent="0.25">
      <c r="R221" s="30"/>
      <c r="S221" s="45"/>
      <c r="T221" s="45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  <c r="EN221" s="49"/>
      <c r="EO221" s="49"/>
      <c r="EP221" s="49"/>
      <c r="EQ221" s="49"/>
      <c r="ER221" s="49"/>
      <c r="ES221" s="49"/>
      <c r="ET221" s="49"/>
      <c r="EU221" s="49"/>
      <c r="EV221" s="49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</row>
    <row r="222" spans="18:166" x14ac:dyDescent="0.25">
      <c r="R222" s="30"/>
      <c r="S222" s="45"/>
      <c r="T222" s="45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</row>
    <row r="223" spans="18:166" x14ac:dyDescent="0.25">
      <c r="R223" s="30"/>
      <c r="S223" s="45"/>
      <c r="T223" s="45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</row>
    <row r="224" spans="18:166" x14ac:dyDescent="0.25">
      <c r="R224" s="30"/>
      <c r="S224" s="45"/>
      <c r="T224" s="45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</row>
    <row r="225" spans="18:166" x14ac:dyDescent="0.25">
      <c r="R225" s="30"/>
      <c r="S225" s="45"/>
      <c r="T225" s="45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</row>
    <row r="226" spans="18:166" x14ac:dyDescent="0.25">
      <c r="R226" s="30"/>
      <c r="S226" s="45"/>
      <c r="T226" s="45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</row>
    <row r="227" spans="18:166" x14ac:dyDescent="0.25">
      <c r="R227" s="30"/>
      <c r="S227" s="45"/>
      <c r="T227" s="45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</row>
    <row r="228" spans="18:166" x14ac:dyDescent="0.25">
      <c r="R228" s="30"/>
      <c r="S228" s="45"/>
      <c r="T228" s="45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</row>
    <row r="229" spans="18:166" x14ac:dyDescent="0.25">
      <c r="R229" s="30"/>
      <c r="S229" s="45"/>
      <c r="T229" s="45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</row>
    <row r="230" spans="18:166" x14ac:dyDescent="0.25">
      <c r="R230" s="30"/>
      <c r="S230" s="45"/>
      <c r="T230" s="45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</row>
    <row r="231" spans="18:166" x14ac:dyDescent="0.25">
      <c r="R231" s="30"/>
      <c r="S231" s="45"/>
      <c r="T231" s="45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</row>
    <row r="232" spans="18:166" x14ac:dyDescent="0.25">
      <c r="R232" s="30"/>
      <c r="S232" s="45"/>
      <c r="T232" s="45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</row>
    <row r="233" spans="18:166" x14ac:dyDescent="0.25">
      <c r="R233" s="30"/>
      <c r="S233" s="45"/>
      <c r="T233" s="45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</row>
    <row r="234" spans="18:166" x14ac:dyDescent="0.25">
      <c r="R234" s="30"/>
      <c r="S234" s="45"/>
      <c r="T234" s="45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</row>
    <row r="235" spans="18:166" x14ac:dyDescent="0.25">
      <c r="R235" s="30"/>
      <c r="S235" s="45"/>
      <c r="T235" s="45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</row>
    <row r="236" spans="18:166" x14ac:dyDescent="0.25">
      <c r="R236" s="30"/>
      <c r="S236" s="45"/>
      <c r="T236" s="45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</row>
    <row r="237" spans="18:166" x14ac:dyDescent="0.25">
      <c r="R237" s="30"/>
      <c r="S237" s="45"/>
      <c r="T237" s="45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</row>
    <row r="238" spans="18:166" x14ac:dyDescent="0.25">
      <c r="R238" s="30"/>
      <c r="S238" s="45"/>
      <c r="T238" s="45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</row>
    <row r="239" spans="18:166" x14ac:dyDescent="0.25">
      <c r="R239" s="30"/>
      <c r="S239" s="45"/>
      <c r="T239" s="45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</row>
    <row r="240" spans="18:166" x14ac:dyDescent="0.25">
      <c r="R240" s="30"/>
      <c r="S240" s="45"/>
      <c r="T240" s="45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</row>
    <row r="241" spans="18:166" x14ac:dyDescent="0.25">
      <c r="R241" s="30"/>
      <c r="S241" s="45"/>
      <c r="T241" s="45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</row>
    <row r="242" spans="18:166" x14ac:dyDescent="0.25">
      <c r="R242" s="30"/>
      <c r="S242" s="45"/>
      <c r="T242" s="45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</row>
    <row r="243" spans="18:166" x14ac:dyDescent="0.25">
      <c r="R243" s="30"/>
      <c r="S243" s="45"/>
      <c r="T243" s="45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</row>
    <row r="244" spans="18:166" x14ac:dyDescent="0.25">
      <c r="R244" s="30"/>
      <c r="S244" s="45"/>
      <c r="T244" s="45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</row>
    <row r="245" spans="18:166" x14ac:dyDescent="0.25">
      <c r="R245" s="30"/>
      <c r="S245" s="45"/>
      <c r="T245" s="45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</row>
    <row r="246" spans="18:166" x14ac:dyDescent="0.25">
      <c r="R246" s="30"/>
      <c r="S246" s="45"/>
      <c r="T246" s="45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</row>
    <row r="247" spans="18:166" x14ac:dyDescent="0.25">
      <c r="R247" s="30"/>
      <c r="S247" s="45"/>
      <c r="T247" s="45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</row>
    <row r="248" spans="18:166" x14ac:dyDescent="0.25">
      <c r="R248" s="30"/>
      <c r="S248" s="45"/>
      <c r="T248" s="45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</row>
    <row r="249" spans="18:166" x14ac:dyDescent="0.25">
      <c r="R249" s="30"/>
      <c r="S249" s="45"/>
      <c r="T249" s="45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</row>
    <row r="250" spans="18:166" x14ac:dyDescent="0.25">
      <c r="R250" s="30"/>
      <c r="S250" s="45"/>
      <c r="T250" s="45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</row>
    <row r="251" spans="18:166" x14ac:dyDescent="0.25">
      <c r="R251" s="30"/>
      <c r="S251" s="45"/>
      <c r="T251" s="45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</row>
    <row r="252" spans="18:166" x14ac:dyDescent="0.25">
      <c r="R252" s="30"/>
      <c r="S252" s="45"/>
      <c r="T252" s="45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</row>
    <row r="253" spans="18:166" x14ac:dyDescent="0.25">
      <c r="R253" s="30"/>
      <c r="S253" s="45"/>
      <c r="T253" s="45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</row>
    <row r="254" spans="18:166" x14ac:dyDescent="0.25">
      <c r="R254" s="30"/>
      <c r="S254" s="45"/>
      <c r="T254" s="45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</row>
    <row r="255" spans="18:166" x14ac:dyDescent="0.25">
      <c r="R255" s="30"/>
      <c r="S255" s="45"/>
      <c r="T255" s="45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</row>
    <row r="256" spans="18:166" x14ac:dyDescent="0.25">
      <c r="R256" s="30"/>
      <c r="S256" s="45"/>
      <c r="T256" s="45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</row>
    <row r="257" spans="18:166" x14ac:dyDescent="0.25">
      <c r="R257" s="30"/>
      <c r="S257" s="45"/>
      <c r="T257" s="45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  <c r="EN257" s="49"/>
      <c r="EO257" s="49"/>
      <c r="EP257" s="49"/>
      <c r="EQ257" s="49"/>
      <c r="ER257" s="49"/>
      <c r="ES257" s="49"/>
      <c r="ET257" s="49"/>
      <c r="EU257" s="49"/>
      <c r="EV257" s="49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</row>
    <row r="258" spans="18:166" x14ac:dyDescent="0.25">
      <c r="R258" s="30"/>
      <c r="S258" s="45"/>
      <c r="T258" s="45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  <c r="EN258" s="49"/>
      <c r="EO258" s="49"/>
      <c r="EP258" s="49"/>
      <c r="EQ258" s="49"/>
      <c r="ER258" s="49"/>
      <c r="ES258" s="49"/>
      <c r="ET258" s="49"/>
      <c r="EU258" s="49"/>
      <c r="EV258" s="49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</row>
    <row r="259" spans="18:166" x14ac:dyDescent="0.25">
      <c r="R259" s="30"/>
      <c r="S259" s="45"/>
      <c r="T259" s="45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</row>
    <row r="260" spans="18:166" x14ac:dyDescent="0.25">
      <c r="R260" s="30"/>
      <c r="S260" s="45"/>
      <c r="T260" s="45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</row>
    <row r="261" spans="18:166" x14ac:dyDescent="0.25">
      <c r="R261" s="30"/>
      <c r="S261" s="45"/>
      <c r="T261" s="45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</row>
    <row r="262" spans="18:166" x14ac:dyDescent="0.25">
      <c r="R262" s="30"/>
      <c r="S262" s="45"/>
      <c r="T262" s="45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  <c r="EN262" s="49"/>
      <c r="EO262" s="49"/>
      <c r="EP262" s="49"/>
      <c r="EQ262" s="49"/>
      <c r="ER262" s="49"/>
      <c r="ES262" s="49"/>
      <c r="ET262" s="49"/>
      <c r="EU262" s="49"/>
      <c r="EV262" s="49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</row>
    <row r="263" spans="18:166" x14ac:dyDescent="0.25">
      <c r="R263" s="30"/>
      <c r="S263" s="45"/>
      <c r="T263" s="45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</row>
    <row r="264" spans="18:166" x14ac:dyDescent="0.25">
      <c r="R264" s="30"/>
      <c r="S264" s="45"/>
      <c r="T264" s="45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  <c r="EN264" s="49"/>
      <c r="EO264" s="49"/>
      <c r="EP264" s="49"/>
      <c r="EQ264" s="49"/>
      <c r="ER264" s="49"/>
      <c r="ES264" s="49"/>
      <c r="ET264" s="49"/>
      <c r="EU264" s="49"/>
      <c r="EV264" s="49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</row>
    <row r="265" spans="18:166" x14ac:dyDescent="0.25">
      <c r="R265" s="30"/>
      <c r="S265" s="45"/>
      <c r="T265" s="45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  <c r="EN265" s="49"/>
      <c r="EO265" s="49"/>
      <c r="EP265" s="49"/>
      <c r="EQ265" s="49"/>
      <c r="ER265" s="49"/>
      <c r="ES265" s="49"/>
      <c r="ET265" s="49"/>
      <c r="EU265" s="49"/>
      <c r="EV265" s="49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</row>
    <row r="266" spans="18:166" x14ac:dyDescent="0.25">
      <c r="R266" s="30"/>
      <c r="S266" s="45"/>
      <c r="T266" s="45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  <c r="EN266" s="49"/>
      <c r="EO266" s="49"/>
      <c r="EP266" s="49"/>
      <c r="EQ266" s="49"/>
      <c r="ER266" s="49"/>
      <c r="ES266" s="49"/>
      <c r="ET266" s="49"/>
      <c r="EU266" s="49"/>
      <c r="EV266" s="49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</row>
    <row r="267" spans="18:166" x14ac:dyDescent="0.25">
      <c r="R267" s="30"/>
      <c r="S267" s="45"/>
      <c r="T267" s="45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  <c r="EN267" s="49"/>
      <c r="EO267" s="49"/>
      <c r="EP267" s="49"/>
      <c r="EQ267" s="49"/>
      <c r="ER267" s="49"/>
      <c r="ES267" s="49"/>
      <c r="ET267" s="49"/>
      <c r="EU267" s="49"/>
      <c r="EV267" s="49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</row>
    <row r="268" spans="18:166" x14ac:dyDescent="0.25">
      <c r="R268" s="30"/>
      <c r="S268" s="45"/>
      <c r="T268" s="45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  <c r="EN268" s="49"/>
      <c r="EO268" s="49"/>
      <c r="EP268" s="49"/>
      <c r="EQ268" s="49"/>
      <c r="ER268" s="49"/>
      <c r="ES268" s="49"/>
      <c r="ET268" s="49"/>
      <c r="EU268" s="49"/>
      <c r="EV268" s="49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</row>
    <row r="269" spans="18:166" x14ac:dyDescent="0.25">
      <c r="R269" s="30"/>
      <c r="S269" s="45"/>
      <c r="T269" s="45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</row>
    <row r="270" spans="18:166" x14ac:dyDescent="0.25">
      <c r="R270" s="30"/>
      <c r="S270" s="45"/>
      <c r="T270" s="45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</row>
    <row r="271" spans="18:166" x14ac:dyDescent="0.25">
      <c r="R271" s="30"/>
      <c r="S271" s="45"/>
      <c r="T271" s="45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</row>
    <row r="272" spans="18:166" x14ac:dyDescent="0.25">
      <c r="R272" s="30"/>
      <c r="S272" s="45"/>
      <c r="T272" s="45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</row>
    <row r="273" spans="18:166" x14ac:dyDescent="0.25">
      <c r="R273" s="30"/>
      <c r="S273" s="45"/>
      <c r="T273" s="45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</row>
    <row r="274" spans="18:166" x14ac:dyDescent="0.25">
      <c r="R274" s="30"/>
      <c r="S274" s="45"/>
      <c r="T274" s="45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</row>
    <row r="275" spans="18:166" x14ac:dyDescent="0.25">
      <c r="R275" s="30"/>
      <c r="S275" s="45"/>
      <c r="T275" s="45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</row>
    <row r="276" spans="18:166" x14ac:dyDescent="0.25">
      <c r="R276" s="30"/>
      <c r="S276" s="45"/>
      <c r="T276" s="45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</row>
    <row r="277" spans="18:166" x14ac:dyDescent="0.25">
      <c r="R277" s="30"/>
      <c r="S277" s="45"/>
      <c r="T277" s="45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</row>
    <row r="278" spans="18:166" x14ac:dyDescent="0.25">
      <c r="R278" s="30"/>
      <c r="S278" s="45"/>
      <c r="T278" s="45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</row>
    <row r="279" spans="18:166" x14ac:dyDescent="0.25">
      <c r="R279" s="30"/>
      <c r="S279" s="45"/>
      <c r="T279" s="45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</row>
    <row r="280" spans="18:166" x14ac:dyDescent="0.25">
      <c r="R280" s="30"/>
      <c r="S280" s="45"/>
      <c r="T280" s="45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</row>
    <row r="281" spans="18:166" x14ac:dyDescent="0.25">
      <c r="R281" s="30"/>
      <c r="S281" s="45"/>
      <c r="T281" s="45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</row>
    <row r="282" spans="18:166" x14ac:dyDescent="0.25">
      <c r="R282" s="30"/>
      <c r="S282" s="45"/>
      <c r="T282" s="45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  <c r="EJ282" s="49"/>
      <c r="EK282" s="49"/>
      <c r="EL282" s="49"/>
      <c r="EM282" s="49"/>
      <c r="EN282" s="49"/>
      <c r="EO282" s="49"/>
      <c r="EP282" s="49"/>
      <c r="EQ282" s="49"/>
      <c r="ER282" s="49"/>
      <c r="ES282" s="49"/>
      <c r="ET282" s="49"/>
      <c r="EU282" s="49"/>
      <c r="EV282" s="49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</row>
    <row r="283" spans="18:166" x14ac:dyDescent="0.25">
      <c r="R283" s="30"/>
      <c r="S283" s="45"/>
      <c r="T283" s="45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  <c r="EJ283" s="49"/>
      <c r="EK283" s="49"/>
      <c r="EL283" s="49"/>
      <c r="EM283" s="49"/>
      <c r="EN283" s="49"/>
      <c r="EO283" s="49"/>
      <c r="EP283" s="49"/>
      <c r="EQ283" s="49"/>
      <c r="ER283" s="49"/>
      <c r="ES283" s="49"/>
      <c r="ET283" s="49"/>
      <c r="EU283" s="49"/>
      <c r="EV283" s="49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</row>
    <row r="284" spans="18:166" x14ac:dyDescent="0.25">
      <c r="R284" s="30"/>
      <c r="S284" s="45"/>
      <c r="T284" s="45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</row>
    <row r="285" spans="18:166" x14ac:dyDescent="0.25">
      <c r="R285" s="30"/>
      <c r="S285" s="45"/>
      <c r="T285" s="45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</row>
    <row r="286" spans="18:166" x14ac:dyDescent="0.25">
      <c r="R286" s="30"/>
      <c r="S286" s="45"/>
      <c r="T286" s="45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  <c r="ED286" s="49"/>
      <c r="EE286" s="49"/>
      <c r="EF286" s="49"/>
      <c r="EG286" s="49"/>
      <c r="EH286" s="49"/>
      <c r="EI286" s="49"/>
      <c r="EJ286" s="49"/>
      <c r="EK286" s="49"/>
      <c r="EL286" s="49"/>
      <c r="EM286" s="49"/>
      <c r="EN286" s="49"/>
      <c r="EO286" s="49"/>
      <c r="EP286" s="49"/>
      <c r="EQ286" s="49"/>
      <c r="ER286" s="49"/>
      <c r="ES286" s="49"/>
      <c r="ET286" s="49"/>
      <c r="EU286" s="49"/>
      <c r="EV286" s="49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</row>
    <row r="287" spans="18:166" x14ac:dyDescent="0.25">
      <c r="R287" s="30"/>
      <c r="S287" s="45"/>
      <c r="T287" s="45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  <c r="ED287" s="49"/>
      <c r="EE287" s="49"/>
      <c r="EF287" s="49"/>
      <c r="EG287" s="49"/>
      <c r="EH287" s="49"/>
      <c r="EI287" s="49"/>
      <c r="EJ287" s="49"/>
      <c r="EK287" s="49"/>
      <c r="EL287" s="49"/>
      <c r="EM287" s="49"/>
      <c r="EN287" s="49"/>
      <c r="EO287" s="49"/>
      <c r="EP287" s="49"/>
      <c r="EQ287" s="49"/>
      <c r="ER287" s="49"/>
      <c r="ES287" s="49"/>
      <c r="ET287" s="49"/>
      <c r="EU287" s="49"/>
      <c r="EV287" s="49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</row>
    <row r="288" spans="18:166" x14ac:dyDescent="0.25">
      <c r="R288" s="30"/>
      <c r="S288" s="45"/>
      <c r="T288" s="45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  <c r="ED288" s="49"/>
      <c r="EE288" s="49"/>
      <c r="EF288" s="49"/>
      <c r="EG288" s="49"/>
      <c r="EH288" s="49"/>
      <c r="EI288" s="49"/>
      <c r="EJ288" s="49"/>
      <c r="EK288" s="49"/>
      <c r="EL288" s="49"/>
      <c r="EM288" s="49"/>
      <c r="EN288" s="49"/>
      <c r="EO288" s="49"/>
      <c r="EP288" s="49"/>
      <c r="EQ288" s="49"/>
      <c r="ER288" s="49"/>
      <c r="ES288" s="49"/>
      <c r="ET288" s="49"/>
      <c r="EU288" s="49"/>
      <c r="EV288" s="49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</row>
    <row r="289" spans="18:166" x14ac:dyDescent="0.25">
      <c r="R289" s="30"/>
      <c r="S289" s="45"/>
      <c r="T289" s="45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  <c r="ED289" s="49"/>
      <c r="EE289" s="49"/>
      <c r="EF289" s="49"/>
      <c r="EG289" s="49"/>
      <c r="EH289" s="49"/>
      <c r="EI289" s="49"/>
      <c r="EJ289" s="49"/>
      <c r="EK289" s="49"/>
      <c r="EL289" s="49"/>
      <c r="EM289" s="49"/>
      <c r="EN289" s="49"/>
      <c r="EO289" s="49"/>
      <c r="EP289" s="49"/>
      <c r="EQ289" s="49"/>
      <c r="ER289" s="49"/>
      <c r="ES289" s="49"/>
      <c r="ET289" s="49"/>
      <c r="EU289" s="49"/>
      <c r="EV289" s="49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</row>
    <row r="290" spans="18:166" x14ac:dyDescent="0.25">
      <c r="R290" s="30"/>
      <c r="S290" s="45"/>
      <c r="T290" s="45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  <c r="EJ290" s="49"/>
      <c r="EK290" s="49"/>
      <c r="EL290" s="49"/>
      <c r="EM290" s="49"/>
      <c r="EN290" s="49"/>
      <c r="EO290" s="49"/>
      <c r="EP290" s="49"/>
      <c r="EQ290" s="49"/>
      <c r="ER290" s="49"/>
      <c r="ES290" s="49"/>
      <c r="ET290" s="49"/>
      <c r="EU290" s="49"/>
      <c r="EV290" s="49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</row>
    <row r="291" spans="18:166" x14ac:dyDescent="0.25">
      <c r="R291" s="30"/>
      <c r="S291" s="45"/>
      <c r="T291" s="45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  <c r="ED291" s="49"/>
      <c r="EE291" s="49"/>
      <c r="EF291" s="49"/>
      <c r="EG291" s="49"/>
      <c r="EH291" s="49"/>
      <c r="EI291" s="49"/>
      <c r="EJ291" s="49"/>
      <c r="EK291" s="49"/>
      <c r="EL291" s="49"/>
      <c r="EM291" s="49"/>
      <c r="EN291" s="49"/>
      <c r="EO291" s="49"/>
      <c r="EP291" s="49"/>
      <c r="EQ291" s="49"/>
      <c r="ER291" s="49"/>
      <c r="ES291" s="49"/>
      <c r="ET291" s="49"/>
      <c r="EU291" s="49"/>
      <c r="EV291" s="49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</row>
    <row r="292" spans="18:166" x14ac:dyDescent="0.25">
      <c r="R292" s="30"/>
      <c r="S292" s="45"/>
      <c r="T292" s="45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  <c r="ED292" s="49"/>
      <c r="EE292" s="49"/>
      <c r="EF292" s="49"/>
      <c r="EG292" s="49"/>
      <c r="EH292" s="49"/>
      <c r="EI292" s="49"/>
      <c r="EJ292" s="49"/>
      <c r="EK292" s="49"/>
      <c r="EL292" s="49"/>
      <c r="EM292" s="49"/>
      <c r="EN292" s="49"/>
      <c r="EO292" s="49"/>
      <c r="EP292" s="49"/>
      <c r="EQ292" s="49"/>
      <c r="ER292" s="49"/>
      <c r="ES292" s="49"/>
      <c r="ET292" s="49"/>
      <c r="EU292" s="49"/>
      <c r="EV292" s="49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</row>
    <row r="293" spans="18:166" x14ac:dyDescent="0.25">
      <c r="R293" s="30"/>
      <c r="S293" s="45"/>
      <c r="T293" s="45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  <c r="ED293" s="49"/>
      <c r="EE293" s="49"/>
      <c r="EF293" s="49"/>
      <c r="EG293" s="49"/>
      <c r="EH293" s="49"/>
      <c r="EI293" s="49"/>
      <c r="EJ293" s="49"/>
      <c r="EK293" s="49"/>
      <c r="EL293" s="49"/>
      <c r="EM293" s="49"/>
      <c r="EN293" s="49"/>
      <c r="EO293" s="49"/>
      <c r="EP293" s="49"/>
      <c r="EQ293" s="49"/>
      <c r="ER293" s="49"/>
      <c r="ES293" s="49"/>
      <c r="ET293" s="49"/>
      <c r="EU293" s="49"/>
      <c r="EV293" s="49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</row>
    <row r="294" spans="18:166" x14ac:dyDescent="0.25">
      <c r="R294" s="30"/>
      <c r="S294" s="45"/>
      <c r="T294" s="45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9"/>
      <c r="DU294" s="49"/>
      <c r="DV294" s="49"/>
      <c r="DW294" s="49"/>
      <c r="DX294" s="49"/>
      <c r="DY294" s="49"/>
      <c r="DZ294" s="49"/>
      <c r="EA294" s="49"/>
      <c r="EB294" s="49"/>
      <c r="EC294" s="49"/>
      <c r="ED294" s="49"/>
      <c r="EE294" s="49"/>
      <c r="EF294" s="49"/>
      <c r="EG294" s="49"/>
      <c r="EH294" s="49"/>
      <c r="EI294" s="49"/>
      <c r="EJ294" s="49"/>
      <c r="EK294" s="49"/>
      <c r="EL294" s="49"/>
      <c r="EM294" s="49"/>
      <c r="EN294" s="49"/>
      <c r="EO294" s="49"/>
      <c r="EP294" s="49"/>
      <c r="EQ294" s="49"/>
      <c r="ER294" s="49"/>
      <c r="ES294" s="49"/>
      <c r="ET294" s="49"/>
      <c r="EU294" s="49"/>
      <c r="EV294" s="49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</row>
    <row r="295" spans="18:166" x14ac:dyDescent="0.25">
      <c r="R295" s="30"/>
      <c r="S295" s="45"/>
      <c r="T295" s="45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9"/>
      <c r="DU295" s="49"/>
      <c r="DV295" s="49"/>
      <c r="DW295" s="49"/>
      <c r="DX295" s="49"/>
      <c r="DY295" s="49"/>
      <c r="DZ295" s="49"/>
      <c r="EA295" s="49"/>
      <c r="EB295" s="49"/>
      <c r="EC295" s="49"/>
      <c r="ED295" s="49"/>
      <c r="EE295" s="49"/>
      <c r="EF295" s="49"/>
      <c r="EG295" s="49"/>
      <c r="EH295" s="49"/>
      <c r="EI295" s="49"/>
      <c r="EJ295" s="49"/>
      <c r="EK295" s="49"/>
      <c r="EL295" s="49"/>
      <c r="EM295" s="49"/>
      <c r="EN295" s="49"/>
      <c r="EO295" s="49"/>
      <c r="EP295" s="49"/>
      <c r="EQ295" s="49"/>
      <c r="ER295" s="49"/>
      <c r="ES295" s="49"/>
      <c r="ET295" s="49"/>
      <c r="EU295" s="49"/>
      <c r="EV295" s="49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</row>
    <row r="296" spans="18:166" x14ac:dyDescent="0.25">
      <c r="R296" s="30"/>
      <c r="S296" s="45"/>
      <c r="T296" s="45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9"/>
      <c r="DU296" s="49"/>
      <c r="DV296" s="49"/>
      <c r="DW296" s="49"/>
      <c r="DX296" s="49"/>
      <c r="DY296" s="49"/>
      <c r="DZ296" s="49"/>
      <c r="EA296" s="49"/>
      <c r="EB296" s="49"/>
      <c r="EC296" s="49"/>
      <c r="ED296" s="49"/>
      <c r="EE296" s="49"/>
      <c r="EF296" s="49"/>
      <c r="EG296" s="49"/>
      <c r="EH296" s="49"/>
      <c r="EI296" s="49"/>
      <c r="EJ296" s="49"/>
      <c r="EK296" s="49"/>
      <c r="EL296" s="49"/>
      <c r="EM296" s="49"/>
      <c r="EN296" s="49"/>
      <c r="EO296" s="49"/>
      <c r="EP296" s="49"/>
      <c r="EQ296" s="49"/>
      <c r="ER296" s="49"/>
      <c r="ES296" s="49"/>
      <c r="ET296" s="49"/>
      <c r="EU296" s="49"/>
      <c r="EV296" s="49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</row>
    <row r="297" spans="18:166" x14ac:dyDescent="0.25">
      <c r="R297" s="30"/>
      <c r="S297" s="45"/>
      <c r="T297" s="45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9"/>
      <c r="DU297" s="49"/>
      <c r="DV297" s="49"/>
      <c r="DW297" s="49"/>
      <c r="DX297" s="49"/>
      <c r="DY297" s="49"/>
      <c r="DZ297" s="49"/>
      <c r="EA297" s="49"/>
      <c r="EB297" s="49"/>
      <c r="EC297" s="49"/>
      <c r="ED297" s="49"/>
      <c r="EE297" s="49"/>
      <c r="EF297" s="49"/>
      <c r="EG297" s="49"/>
      <c r="EH297" s="49"/>
      <c r="EI297" s="49"/>
      <c r="EJ297" s="49"/>
      <c r="EK297" s="49"/>
      <c r="EL297" s="49"/>
      <c r="EM297" s="49"/>
      <c r="EN297" s="49"/>
      <c r="EO297" s="49"/>
      <c r="EP297" s="49"/>
      <c r="EQ297" s="49"/>
      <c r="ER297" s="49"/>
      <c r="ES297" s="49"/>
      <c r="ET297" s="49"/>
      <c r="EU297" s="49"/>
      <c r="EV297" s="49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</row>
    <row r="298" spans="18:166" x14ac:dyDescent="0.25">
      <c r="R298" s="30"/>
      <c r="S298" s="45"/>
      <c r="T298" s="45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9"/>
      <c r="DU298" s="49"/>
      <c r="DV298" s="49"/>
      <c r="DW298" s="49"/>
      <c r="DX298" s="49"/>
      <c r="DY298" s="49"/>
      <c r="DZ298" s="49"/>
      <c r="EA298" s="49"/>
      <c r="EB298" s="49"/>
      <c r="EC298" s="49"/>
      <c r="ED298" s="49"/>
      <c r="EE298" s="49"/>
      <c r="EF298" s="49"/>
      <c r="EG298" s="49"/>
      <c r="EH298" s="49"/>
      <c r="EI298" s="49"/>
      <c r="EJ298" s="49"/>
      <c r="EK298" s="49"/>
      <c r="EL298" s="49"/>
      <c r="EM298" s="49"/>
      <c r="EN298" s="49"/>
      <c r="EO298" s="49"/>
      <c r="EP298" s="49"/>
      <c r="EQ298" s="49"/>
      <c r="ER298" s="49"/>
      <c r="ES298" s="49"/>
      <c r="ET298" s="49"/>
      <c r="EU298" s="49"/>
      <c r="EV298" s="49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</row>
    <row r="299" spans="18:166" x14ac:dyDescent="0.25">
      <c r="R299" s="30"/>
      <c r="S299" s="45"/>
      <c r="T299" s="45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  <c r="EJ299" s="49"/>
      <c r="EK299" s="49"/>
      <c r="EL299" s="49"/>
      <c r="EM299" s="49"/>
      <c r="EN299" s="49"/>
      <c r="EO299" s="49"/>
      <c r="EP299" s="49"/>
      <c r="EQ299" s="49"/>
      <c r="ER299" s="49"/>
      <c r="ES299" s="49"/>
      <c r="ET299" s="49"/>
      <c r="EU299" s="49"/>
      <c r="EV299" s="49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</row>
    <row r="300" spans="18:166" x14ac:dyDescent="0.25">
      <c r="R300" s="30"/>
      <c r="S300" s="45"/>
      <c r="T300" s="45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  <c r="EJ300" s="49"/>
      <c r="EK300" s="49"/>
      <c r="EL300" s="49"/>
      <c r="EM300" s="49"/>
      <c r="EN300" s="49"/>
      <c r="EO300" s="49"/>
      <c r="EP300" s="49"/>
      <c r="EQ300" s="49"/>
      <c r="ER300" s="49"/>
      <c r="ES300" s="49"/>
      <c r="ET300" s="49"/>
      <c r="EU300" s="49"/>
      <c r="EV300" s="49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</row>
    <row r="301" spans="18:166" x14ac:dyDescent="0.25">
      <c r="R301" s="30"/>
      <c r="S301" s="45"/>
      <c r="T301" s="45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  <c r="EJ301" s="49"/>
      <c r="EK301" s="49"/>
      <c r="EL301" s="49"/>
      <c r="EM301" s="49"/>
      <c r="EN301" s="49"/>
      <c r="EO301" s="49"/>
      <c r="EP301" s="49"/>
      <c r="EQ301" s="49"/>
      <c r="ER301" s="49"/>
      <c r="ES301" s="49"/>
      <c r="ET301" s="49"/>
      <c r="EU301" s="49"/>
      <c r="EV301" s="49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</row>
    <row r="302" spans="18:166" x14ac:dyDescent="0.25">
      <c r="R302" s="30"/>
      <c r="S302" s="45"/>
      <c r="T302" s="45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9"/>
      <c r="DU302" s="49"/>
      <c r="DV302" s="49"/>
      <c r="DW302" s="49"/>
      <c r="DX302" s="49"/>
      <c r="DY302" s="49"/>
      <c r="DZ302" s="49"/>
      <c r="EA302" s="49"/>
      <c r="EB302" s="49"/>
      <c r="EC302" s="49"/>
      <c r="ED302" s="49"/>
      <c r="EE302" s="49"/>
      <c r="EF302" s="49"/>
      <c r="EG302" s="49"/>
      <c r="EH302" s="49"/>
      <c r="EI302" s="49"/>
      <c r="EJ302" s="49"/>
      <c r="EK302" s="49"/>
      <c r="EL302" s="49"/>
      <c r="EM302" s="49"/>
      <c r="EN302" s="49"/>
      <c r="EO302" s="49"/>
      <c r="EP302" s="49"/>
      <c r="EQ302" s="49"/>
      <c r="ER302" s="49"/>
      <c r="ES302" s="49"/>
      <c r="ET302" s="49"/>
      <c r="EU302" s="49"/>
      <c r="EV302" s="49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</row>
    <row r="303" spans="18:166" x14ac:dyDescent="0.25">
      <c r="R303" s="30"/>
      <c r="S303" s="45"/>
      <c r="T303" s="45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9"/>
      <c r="DU303" s="49"/>
      <c r="DV303" s="49"/>
      <c r="DW303" s="49"/>
      <c r="DX303" s="49"/>
      <c r="DY303" s="49"/>
      <c r="DZ303" s="49"/>
      <c r="EA303" s="49"/>
      <c r="EB303" s="49"/>
      <c r="EC303" s="49"/>
      <c r="ED303" s="49"/>
      <c r="EE303" s="49"/>
      <c r="EF303" s="49"/>
      <c r="EG303" s="49"/>
      <c r="EH303" s="49"/>
      <c r="EI303" s="49"/>
      <c r="EJ303" s="49"/>
      <c r="EK303" s="49"/>
      <c r="EL303" s="49"/>
      <c r="EM303" s="49"/>
      <c r="EN303" s="49"/>
      <c r="EO303" s="49"/>
      <c r="EP303" s="49"/>
      <c r="EQ303" s="49"/>
      <c r="ER303" s="49"/>
      <c r="ES303" s="49"/>
      <c r="ET303" s="49"/>
      <c r="EU303" s="49"/>
      <c r="EV303" s="49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</row>
    <row r="304" spans="18:166" x14ac:dyDescent="0.25">
      <c r="R304" s="30"/>
      <c r="S304" s="45"/>
      <c r="T304" s="45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9"/>
      <c r="DU304" s="49"/>
      <c r="DV304" s="49"/>
      <c r="DW304" s="49"/>
      <c r="DX304" s="49"/>
      <c r="DY304" s="49"/>
      <c r="DZ304" s="49"/>
      <c r="EA304" s="49"/>
      <c r="EB304" s="49"/>
      <c r="EC304" s="49"/>
      <c r="ED304" s="49"/>
      <c r="EE304" s="49"/>
      <c r="EF304" s="49"/>
      <c r="EG304" s="49"/>
      <c r="EH304" s="49"/>
      <c r="EI304" s="49"/>
      <c r="EJ304" s="49"/>
      <c r="EK304" s="49"/>
      <c r="EL304" s="49"/>
      <c r="EM304" s="49"/>
      <c r="EN304" s="49"/>
      <c r="EO304" s="49"/>
      <c r="EP304" s="49"/>
      <c r="EQ304" s="49"/>
      <c r="ER304" s="49"/>
      <c r="ES304" s="49"/>
      <c r="ET304" s="49"/>
      <c r="EU304" s="49"/>
      <c r="EV304" s="49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</row>
    <row r="305" spans="18:166" x14ac:dyDescent="0.25">
      <c r="R305" s="30"/>
      <c r="S305" s="45"/>
      <c r="T305" s="45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9"/>
      <c r="DU305" s="49"/>
      <c r="DV305" s="49"/>
      <c r="DW305" s="49"/>
      <c r="DX305" s="49"/>
      <c r="DY305" s="49"/>
      <c r="DZ305" s="49"/>
      <c r="EA305" s="49"/>
      <c r="EB305" s="49"/>
      <c r="EC305" s="49"/>
      <c r="ED305" s="49"/>
      <c r="EE305" s="49"/>
      <c r="EF305" s="49"/>
      <c r="EG305" s="49"/>
      <c r="EH305" s="49"/>
      <c r="EI305" s="49"/>
      <c r="EJ305" s="49"/>
      <c r="EK305" s="49"/>
      <c r="EL305" s="49"/>
      <c r="EM305" s="49"/>
      <c r="EN305" s="49"/>
      <c r="EO305" s="49"/>
      <c r="EP305" s="49"/>
      <c r="EQ305" s="49"/>
      <c r="ER305" s="49"/>
      <c r="ES305" s="49"/>
      <c r="ET305" s="49"/>
      <c r="EU305" s="49"/>
      <c r="EV305" s="49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</row>
    <row r="306" spans="18:166" x14ac:dyDescent="0.25">
      <c r="R306" s="30"/>
      <c r="S306" s="45"/>
      <c r="T306" s="45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9"/>
      <c r="DU306" s="49"/>
      <c r="DV306" s="49"/>
      <c r="DW306" s="49"/>
      <c r="DX306" s="49"/>
      <c r="DY306" s="49"/>
      <c r="DZ306" s="49"/>
      <c r="EA306" s="49"/>
      <c r="EB306" s="49"/>
      <c r="EC306" s="49"/>
      <c r="ED306" s="49"/>
      <c r="EE306" s="49"/>
      <c r="EF306" s="49"/>
      <c r="EG306" s="49"/>
      <c r="EH306" s="49"/>
      <c r="EI306" s="49"/>
      <c r="EJ306" s="49"/>
      <c r="EK306" s="49"/>
      <c r="EL306" s="49"/>
      <c r="EM306" s="49"/>
      <c r="EN306" s="49"/>
      <c r="EO306" s="49"/>
      <c r="EP306" s="49"/>
      <c r="EQ306" s="49"/>
      <c r="ER306" s="49"/>
      <c r="ES306" s="49"/>
      <c r="ET306" s="49"/>
      <c r="EU306" s="49"/>
      <c r="EV306" s="49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</row>
    <row r="307" spans="18:166" x14ac:dyDescent="0.25">
      <c r="R307" s="30"/>
      <c r="S307" s="45"/>
      <c r="T307" s="45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9"/>
      <c r="DU307" s="49"/>
      <c r="DV307" s="49"/>
      <c r="DW307" s="49"/>
      <c r="DX307" s="49"/>
      <c r="DY307" s="49"/>
      <c r="DZ307" s="49"/>
      <c r="EA307" s="49"/>
      <c r="EB307" s="49"/>
      <c r="EC307" s="49"/>
      <c r="ED307" s="49"/>
      <c r="EE307" s="49"/>
      <c r="EF307" s="49"/>
      <c r="EG307" s="49"/>
      <c r="EH307" s="49"/>
      <c r="EI307" s="49"/>
      <c r="EJ307" s="49"/>
      <c r="EK307" s="49"/>
      <c r="EL307" s="49"/>
      <c r="EM307" s="49"/>
      <c r="EN307" s="49"/>
      <c r="EO307" s="49"/>
      <c r="EP307" s="49"/>
      <c r="EQ307" s="49"/>
      <c r="ER307" s="49"/>
      <c r="ES307" s="49"/>
      <c r="ET307" s="49"/>
      <c r="EU307" s="49"/>
      <c r="EV307" s="49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</row>
    <row r="308" spans="18:166" x14ac:dyDescent="0.25">
      <c r="R308" s="30"/>
      <c r="S308" s="45"/>
      <c r="T308" s="45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9"/>
      <c r="DU308" s="49"/>
      <c r="DV308" s="49"/>
      <c r="DW308" s="49"/>
      <c r="DX308" s="49"/>
      <c r="DY308" s="49"/>
      <c r="DZ308" s="49"/>
      <c r="EA308" s="49"/>
      <c r="EB308" s="49"/>
      <c r="EC308" s="49"/>
      <c r="ED308" s="49"/>
      <c r="EE308" s="49"/>
      <c r="EF308" s="49"/>
      <c r="EG308" s="49"/>
      <c r="EH308" s="49"/>
      <c r="EI308" s="49"/>
      <c r="EJ308" s="49"/>
      <c r="EK308" s="49"/>
      <c r="EL308" s="49"/>
      <c r="EM308" s="49"/>
      <c r="EN308" s="49"/>
      <c r="EO308" s="49"/>
      <c r="EP308" s="49"/>
      <c r="EQ308" s="49"/>
      <c r="ER308" s="49"/>
      <c r="ES308" s="49"/>
      <c r="ET308" s="49"/>
      <c r="EU308" s="49"/>
      <c r="EV308" s="49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</row>
    <row r="309" spans="18:166" x14ac:dyDescent="0.25">
      <c r="R309" s="30"/>
      <c r="S309" s="45"/>
      <c r="T309" s="45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9"/>
      <c r="DU309" s="49"/>
      <c r="DV309" s="49"/>
      <c r="DW309" s="49"/>
      <c r="DX309" s="49"/>
      <c r="DY309" s="49"/>
      <c r="DZ309" s="49"/>
      <c r="EA309" s="49"/>
      <c r="EB309" s="49"/>
      <c r="EC309" s="49"/>
      <c r="ED309" s="49"/>
      <c r="EE309" s="49"/>
      <c r="EF309" s="49"/>
      <c r="EG309" s="49"/>
      <c r="EH309" s="49"/>
      <c r="EI309" s="49"/>
      <c r="EJ309" s="49"/>
      <c r="EK309" s="49"/>
      <c r="EL309" s="49"/>
      <c r="EM309" s="49"/>
      <c r="EN309" s="49"/>
      <c r="EO309" s="49"/>
      <c r="EP309" s="49"/>
      <c r="EQ309" s="49"/>
      <c r="ER309" s="49"/>
      <c r="ES309" s="49"/>
      <c r="ET309" s="49"/>
      <c r="EU309" s="49"/>
      <c r="EV309" s="49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</row>
    <row r="310" spans="18:166" x14ac:dyDescent="0.25">
      <c r="R310" s="30"/>
      <c r="S310" s="45"/>
      <c r="T310" s="45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  <c r="EJ310" s="49"/>
      <c r="EK310" s="49"/>
      <c r="EL310" s="49"/>
      <c r="EM310" s="49"/>
      <c r="EN310" s="49"/>
      <c r="EO310" s="49"/>
      <c r="EP310" s="49"/>
      <c r="EQ310" s="49"/>
      <c r="ER310" s="49"/>
      <c r="ES310" s="49"/>
      <c r="ET310" s="49"/>
      <c r="EU310" s="49"/>
      <c r="EV310" s="49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</row>
    <row r="311" spans="18:166" x14ac:dyDescent="0.25">
      <c r="R311" s="30"/>
      <c r="S311" s="45"/>
      <c r="T311" s="45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9"/>
      <c r="DU311" s="49"/>
      <c r="DV311" s="49"/>
      <c r="DW311" s="49"/>
      <c r="DX311" s="49"/>
      <c r="DY311" s="49"/>
      <c r="DZ311" s="49"/>
      <c r="EA311" s="49"/>
      <c r="EB311" s="49"/>
      <c r="EC311" s="49"/>
      <c r="ED311" s="49"/>
      <c r="EE311" s="49"/>
      <c r="EF311" s="49"/>
      <c r="EG311" s="49"/>
      <c r="EH311" s="49"/>
      <c r="EI311" s="49"/>
      <c r="EJ311" s="49"/>
      <c r="EK311" s="49"/>
      <c r="EL311" s="49"/>
      <c r="EM311" s="49"/>
      <c r="EN311" s="49"/>
      <c r="EO311" s="49"/>
      <c r="EP311" s="49"/>
      <c r="EQ311" s="49"/>
      <c r="ER311" s="49"/>
      <c r="ES311" s="49"/>
      <c r="ET311" s="49"/>
      <c r="EU311" s="49"/>
      <c r="EV311" s="49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</row>
    <row r="312" spans="18:166" x14ac:dyDescent="0.25">
      <c r="R312" s="30"/>
      <c r="S312" s="45"/>
      <c r="T312" s="45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  <c r="EJ312" s="49"/>
      <c r="EK312" s="49"/>
      <c r="EL312" s="49"/>
      <c r="EM312" s="49"/>
      <c r="EN312" s="49"/>
      <c r="EO312" s="49"/>
      <c r="EP312" s="49"/>
      <c r="EQ312" s="49"/>
      <c r="ER312" s="49"/>
      <c r="ES312" s="49"/>
      <c r="ET312" s="49"/>
      <c r="EU312" s="49"/>
      <c r="EV312" s="49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</row>
    <row r="313" spans="18:166" x14ac:dyDescent="0.25">
      <c r="R313" s="30"/>
      <c r="S313" s="45"/>
      <c r="T313" s="45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  <c r="EJ313" s="49"/>
      <c r="EK313" s="49"/>
      <c r="EL313" s="49"/>
      <c r="EM313" s="49"/>
      <c r="EN313" s="49"/>
      <c r="EO313" s="49"/>
      <c r="EP313" s="49"/>
      <c r="EQ313" s="49"/>
      <c r="ER313" s="49"/>
      <c r="ES313" s="49"/>
      <c r="ET313" s="49"/>
      <c r="EU313" s="49"/>
      <c r="EV313" s="49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</row>
    <row r="314" spans="18:166" x14ac:dyDescent="0.25">
      <c r="R314" s="30"/>
      <c r="S314" s="45"/>
      <c r="T314" s="45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9"/>
      <c r="DU314" s="49"/>
      <c r="DV314" s="49"/>
      <c r="DW314" s="49"/>
      <c r="DX314" s="49"/>
      <c r="DY314" s="49"/>
      <c r="DZ314" s="49"/>
      <c r="EA314" s="49"/>
      <c r="EB314" s="49"/>
      <c r="EC314" s="49"/>
      <c r="ED314" s="49"/>
      <c r="EE314" s="49"/>
      <c r="EF314" s="49"/>
      <c r="EG314" s="49"/>
      <c r="EH314" s="49"/>
      <c r="EI314" s="49"/>
      <c r="EJ314" s="49"/>
      <c r="EK314" s="49"/>
      <c r="EL314" s="49"/>
      <c r="EM314" s="49"/>
      <c r="EN314" s="49"/>
      <c r="EO314" s="49"/>
      <c r="EP314" s="49"/>
      <c r="EQ314" s="49"/>
      <c r="ER314" s="49"/>
      <c r="ES314" s="49"/>
      <c r="ET314" s="49"/>
      <c r="EU314" s="49"/>
      <c r="EV314" s="49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</row>
    <row r="315" spans="18:166" x14ac:dyDescent="0.25">
      <c r="R315" s="30"/>
      <c r="S315" s="45"/>
      <c r="T315" s="45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9"/>
      <c r="DU315" s="49"/>
      <c r="DV315" s="49"/>
      <c r="DW315" s="49"/>
      <c r="DX315" s="49"/>
      <c r="DY315" s="49"/>
      <c r="DZ315" s="49"/>
      <c r="EA315" s="49"/>
      <c r="EB315" s="49"/>
      <c r="EC315" s="49"/>
      <c r="ED315" s="49"/>
      <c r="EE315" s="49"/>
      <c r="EF315" s="49"/>
      <c r="EG315" s="49"/>
      <c r="EH315" s="49"/>
      <c r="EI315" s="49"/>
      <c r="EJ315" s="49"/>
      <c r="EK315" s="49"/>
      <c r="EL315" s="49"/>
      <c r="EM315" s="49"/>
      <c r="EN315" s="49"/>
      <c r="EO315" s="49"/>
      <c r="EP315" s="49"/>
      <c r="EQ315" s="49"/>
      <c r="ER315" s="49"/>
      <c r="ES315" s="49"/>
      <c r="ET315" s="49"/>
      <c r="EU315" s="49"/>
      <c r="EV315" s="49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</row>
    <row r="316" spans="18:166" x14ac:dyDescent="0.25">
      <c r="R316" s="30"/>
      <c r="S316" s="45"/>
      <c r="T316" s="45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9"/>
      <c r="DU316" s="49"/>
      <c r="DV316" s="49"/>
      <c r="DW316" s="49"/>
      <c r="DX316" s="49"/>
      <c r="DY316" s="49"/>
      <c r="DZ316" s="49"/>
      <c r="EA316" s="49"/>
      <c r="EB316" s="49"/>
      <c r="EC316" s="49"/>
      <c r="ED316" s="49"/>
      <c r="EE316" s="49"/>
      <c r="EF316" s="49"/>
      <c r="EG316" s="49"/>
      <c r="EH316" s="49"/>
      <c r="EI316" s="49"/>
      <c r="EJ316" s="49"/>
      <c r="EK316" s="49"/>
      <c r="EL316" s="49"/>
      <c r="EM316" s="49"/>
      <c r="EN316" s="49"/>
      <c r="EO316" s="49"/>
      <c r="EP316" s="49"/>
      <c r="EQ316" s="49"/>
      <c r="ER316" s="49"/>
      <c r="ES316" s="49"/>
      <c r="ET316" s="49"/>
      <c r="EU316" s="49"/>
      <c r="EV316" s="49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</row>
    <row r="317" spans="18:166" x14ac:dyDescent="0.25">
      <c r="R317" s="30"/>
      <c r="S317" s="45"/>
      <c r="T317" s="45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9"/>
      <c r="DU317" s="49"/>
      <c r="DV317" s="49"/>
      <c r="DW317" s="49"/>
      <c r="DX317" s="49"/>
      <c r="DY317" s="49"/>
      <c r="DZ317" s="49"/>
      <c r="EA317" s="49"/>
      <c r="EB317" s="49"/>
      <c r="EC317" s="49"/>
      <c r="ED317" s="49"/>
      <c r="EE317" s="49"/>
      <c r="EF317" s="49"/>
      <c r="EG317" s="49"/>
      <c r="EH317" s="49"/>
      <c r="EI317" s="49"/>
      <c r="EJ317" s="49"/>
      <c r="EK317" s="49"/>
      <c r="EL317" s="49"/>
      <c r="EM317" s="49"/>
      <c r="EN317" s="49"/>
      <c r="EO317" s="49"/>
      <c r="EP317" s="49"/>
      <c r="EQ317" s="49"/>
      <c r="ER317" s="49"/>
      <c r="ES317" s="49"/>
      <c r="ET317" s="49"/>
      <c r="EU317" s="49"/>
      <c r="EV317" s="49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</row>
    <row r="318" spans="18:166" x14ac:dyDescent="0.25">
      <c r="R318" s="30"/>
      <c r="S318" s="45"/>
      <c r="T318" s="45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9"/>
      <c r="DU318" s="49"/>
      <c r="DV318" s="49"/>
      <c r="DW318" s="49"/>
      <c r="DX318" s="49"/>
      <c r="DY318" s="49"/>
      <c r="DZ318" s="49"/>
      <c r="EA318" s="49"/>
      <c r="EB318" s="49"/>
      <c r="EC318" s="49"/>
      <c r="ED318" s="49"/>
      <c r="EE318" s="49"/>
      <c r="EF318" s="49"/>
      <c r="EG318" s="49"/>
      <c r="EH318" s="49"/>
      <c r="EI318" s="49"/>
      <c r="EJ318" s="49"/>
      <c r="EK318" s="49"/>
      <c r="EL318" s="49"/>
      <c r="EM318" s="49"/>
      <c r="EN318" s="49"/>
      <c r="EO318" s="49"/>
      <c r="EP318" s="49"/>
      <c r="EQ318" s="49"/>
      <c r="ER318" s="49"/>
      <c r="ES318" s="49"/>
      <c r="ET318" s="49"/>
      <c r="EU318" s="49"/>
      <c r="EV318" s="49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</row>
    <row r="319" spans="18:166" x14ac:dyDescent="0.25">
      <c r="R319" s="30"/>
      <c r="S319" s="45"/>
      <c r="T319" s="45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  <c r="EJ319" s="49"/>
      <c r="EK319" s="49"/>
      <c r="EL319" s="49"/>
      <c r="EM319" s="49"/>
      <c r="EN319" s="49"/>
      <c r="EO319" s="49"/>
      <c r="EP319" s="49"/>
      <c r="EQ319" s="49"/>
      <c r="ER319" s="49"/>
      <c r="ES319" s="49"/>
      <c r="ET319" s="49"/>
      <c r="EU319" s="49"/>
      <c r="EV319" s="49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</row>
    <row r="320" spans="18:166" x14ac:dyDescent="0.25">
      <c r="R320" s="30"/>
      <c r="S320" s="45"/>
      <c r="T320" s="45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9"/>
      <c r="DU320" s="49"/>
      <c r="DV320" s="49"/>
      <c r="DW320" s="49"/>
      <c r="DX320" s="49"/>
      <c r="DY320" s="49"/>
      <c r="DZ320" s="49"/>
      <c r="EA320" s="49"/>
      <c r="EB320" s="49"/>
      <c r="EC320" s="49"/>
      <c r="ED320" s="49"/>
      <c r="EE320" s="49"/>
      <c r="EF320" s="49"/>
      <c r="EG320" s="49"/>
      <c r="EH320" s="49"/>
      <c r="EI320" s="49"/>
      <c r="EJ320" s="49"/>
      <c r="EK320" s="49"/>
      <c r="EL320" s="49"/>
      <c r="EM320" s="49"/>
      <c r="EN320" s="49"/>
      <c r="EO320" s="49"/>
      <c r="EP320" s="49"/>
      <c r="EQ320" s="49"/>
      <c r="ER320" s="49"/>
      <c r="ES320" s="49"/>
      <c r="ET320" s="49"/>
      <c r="EU320" s="49"/>
      <c r="EV320" s="49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</row>
    <row r="321" spans="18:166" x14ac:dyDescent="0.25">
      <c r="R321" s="30"/>
      <c r="S321" s="45"/>
      <c r="T321" s="45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9"/>
      <c r="DU321" s="49"/>
      <c r="DV321" s="49"/>
      <c r="DW321" s="49"/>
      <c r="DX321" s="49"/>
      <c r="DY321" s="49"/>
      <c r="DZ321" s="49"/>
      <c r="EA321" s="49"/>
      <c r="EB321" s="49"/>
      <c r="EC321" s="49"/>
      <c r="ED321" s="49"/>
      <c r="EE321" s="49"/>
      <c r="EF321" s="49"/>
      <c r="EG321" s="49"/>
      <c r="EH321" s="49"/>
      <c r="EI321" s="49"/>
      <c r="EJ321" s="49"/>
      <c r="EK321" s="49"/>
      <c r="EL321" s="49"/>
      <c r="EM321" s="49"/>
      <c r="EN321" s="49"/>
      <c r="EO321" s="49"/>
      <c r="EP321" s="49"/>
      <c r="EQ321" s="49"/>
      <c r="ER321" s="49"/>
      <c r="ES321" s="49"/>
      <c r="ET321" s="49"/>
      <c r="EU321" s="49"/>
      <c r="EV321" s="49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</row>
    <row r="322" spans="18:166" x14ac:dyDescent="0.25">
      <c r="R322" s="30"/>
      <c r="S322" s="45"/>
      <c r="T322" s="45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9"/>
      <c r="DU322" s="49"/>
      <c r="DV322" s="49"/>
      <c r="DW322" s="49"/>
      <c r="DX322" s="49"/>
      <c r="DY322" s="49"/>
      <c r="DZ322" s="49"/>
      <c r="EA322" s="49"/>
      <c r="EB322" s="49"/>
      <c r="EC322" s="49"/>
      <c r="ED322" s="49"/>
      <c r="EE322" s="49"/>
      <c r="EF322" s="49"/>
      <c r="EG322" s="49"/>
      <c r="EH322" s="49"/>
      <c r="EI322" s="49"/>
      <c r="EJ322" s="49"/>
      <c r="EK322" s="49"/>
      <c r="EL322" s="49"/>
      <c r="EM322" s="49"/>
      <c r="EN322" s="49"/>
      <c r="EO322" s="49"/>
      <c r="EP322" s="49"/>
      <c r="EQ322" s="49"/>
      <c r="ER322" s="49"/>
      <c r="ES322" s="49"/>
      <c r="ET322" s="49"/>
      <c r="EU322" s="49"/>
      <c r="EV322" s="49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</row>
    <row r="323" spans="18:166" x14ac:dyDescent="0.25">
      <c r="R323" s="30"/>
      <c r="S323" s="45"/>
      <c r="T323" s="45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9"/>
      <c r="DU323" s="49"/>
      <c r="DV323" s="49"/>
      <c r="DW323" s="49"/>
      <c r="DX323" s="49"/>
      <c r="DY323" s="49"/>
      <c r="DZ323" s="49"/>
      <c r="EA323" s="49"/>
      <c r="EB323" s="49"/>
      <c r="EC323" s="49"/>
      <c r="ED323" s="49"/>
      <c r="EE323" s="49"/>
      <c r="EF323" s="49"/>
      <c r="EG323" s="49"/>
      <c r="EH323" s="49"/>
      <c r="EI323" s="49"/>
      <c r="EJ323" s="49"/>
      <c r="EK323" s="49"/>
      <c r="EL323" s="49"/>
      <c r="EM323" s="49"/>
      <c r="EN323" s="49"/>
      <c r="EO323" s="49"/>
      <c r="EP323" s="49"/>
      <c r="EQ323" s="49"/>
      <c r="ER323" s="49"/>
      <c r="ES323" s="49"/>
      <c r="ET323" s="49"/>
      <c r="EU323" s="49"/>
      <c r="EV323" s="49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</row>
    <row r="324" spans="18:166" x14ac:dyDescent="0.25">
      <c r="R324" s="30"/>
      <c r="S324" s="45"/>
      <c r="T324" s="45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9"/>
      <c r="DU324" s="49"/>
      <c r="DV324" s="49"/>
      <c r="DW324" s="49"/>
      <c r="DX324" s="49"/>
      <c r="DY324" s="49"/>
      <c r="DZ324" s="49"/>
      <c r="EA324" s="49"/>
      <c r="EB324" s="49"/>
      <c r="EC324" s="49"/>
      <c r="ED324" s="49"/>
      <c r="EE324" s="49"/>
      <c r="EF324" s="49"/>
      <c r="EG324" s="49"/>
      <c r="EH324" s="49"/>
      <c r="EI324" s="49"/>
      <c r="EJ324" s="49"/>
      <c r="EK324" s="49"/>
      <c r="EL324" s="49"/>
      <c r="EM324" s="49"/>
      <c r="EN324" s="49"/>
      <c r="EO324" s="49"/>
      <c r="EP324" s="49"/>
      <c r="EQ324" s="49"/>
      <c r="ER324" s="49"/>
      <c r="ES324" s="49"/>
      <c r="ET324" s="49"/>
      <c r="EU324" s="49"/>
      <c r="EV324" s="49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</row>
    <row r="325" spans="18:166" x14ac:dyDescent="0.25">
      <c r="R325" s="30"/>
      <c r="S325" s="45"/>
      <c r="T325" s="45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9"/>
      <c r="DU325" s="49"/>
      <c r="DV325" s="49"/>
      <c r="DW325" s="49"/>
      <c r="DX325" s="49"/>
      <c r="DY325" s="49"/>
      <c r="DZ325" s="49"/>
      <c r="EA325" s="49"/>
      <c r="EB325" s="49"/>
      <c r="EC325" s="49"/>
      <c r="ED325" s="49"/>
      <c r="EE325" s="49"/>
      <c r="EF325" s="49"/>
      <c r="EG325" s="49"/>
      <c r="EH325" s="49"/>
      <c r="EI325" s="49"/>
      <c r="EJ325" s="49"/>
      <c r="EK325" s="49"/>
      <c r="EL325" s="49"/>
      <c r="EM325" s="49"/>
      <c r="EN325" s="49"/>
      <c r="EO325" s="49"/>
      <c r="EP325" s="49"/>
      <c r="EQ325" s="49"/>
      <c r="ER325" s="49"/>
      <c r="ES325" s="49"/>
      <c r="ET325" s="49"/>
      <c r="EU325" s="49"/>
      <c r="EV325" s="49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</row>
    <row r="326" spans="18:166" x14ac:dyDescent="0.25">
      <c r="R326" s="30"/>
      <c r="S326" s="45"/>
      <c r="T326" s="45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9"/>
      <c r="DU326" s="49"/>
      <c r="DV326" s="49"/>
      <c r="DW326" s="49"/>
      <c r="DX326" s="49"/>
      <c r="DY326" s="49"/>
      <c r="DZ326" s="49"/>
      <c r="EA326" s="49"/>
      <c r="EB326" s="49"/>
      <c r="EC326" s="49"/>
      <c r="ED326" s="49"/>
      <c r="EE326" s="49"/>
      <c r="EF326" s="49"/>
      <c r="EG326" s="49"/>
      <c r="EH326" s="49"/>
      <c r="EI326" s="49"/>
      <c r="EJ326" s="49"/>
      <c r="EK326" s="49"/>
      <c r="EL326" s="49"/>
      <c r="EM326" s="49"/>
      <c r="EN326" s="49"/>
      <c r="EO326" s="49"/>
      <c r="EP326" s="49"/>
      <c r="EQ326" s="49"/>
      <c r="ER326" s="49"/>
      <c r="ES326" s="49"/>
      <c r="ET326" s="49"/>
      <c r="EU326" s="49"/>
      <c r="EV326" s="49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</row>
    <row r="327" spans="18:166" x14ac:dyDescent="0.25">
      <c r="R327" s="30"/>
      <c r="S327" s="45"/>
      <c r="T327" s="45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9"/>
      <c r="DU327" s="49"/>
      <c r="DV327" s="49"/>
      <c r="DW327" s="49"/>
      <c r="DX327" s="49"/>
      <c r="DY327" s="49"/>
      <c r="DZ327" s="49"/>
      <c r="EA327" s="49"/>
      <c r="EB327" s="49"/>
      <c r="EC327" s="49"/>
      <c r="ED327" s="49"/>
      <c r="EE327" s="49"/>
      <c r="EF327" s="49"/>
      <c r="EG327" s="49"/>
      <c r="EH327" s="49"/>
      <c r="EI327" s="49"/>
      <c r="EJ327" s="49"/>
      <c r="EK327" s="49"/>
      <c r="EL327" s="49"/>
      <c r="EM327" s="49"/>
      <c r="EN327" s="49"/>
      <c r="EO327" s="49"/>
      <c r="EP327" s="49"/>
      <c r="EQ327" s="49"/>
      <c r="ER327" s="49"/>
      <c r="ES327" s="49"/>
      <c r="ET327" s="49"/>
      <c r="EU327" s="49"/>
      <c r="EV327" s="49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</row>
    <row r="328" spans="18:166" x14ac:dyDescent="0.25">
      <c r="R328" s="30"/>
      <c r="S328" s="45"/>
      <c r="T328" s="45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9"/>
      <c r="DU328" s="49"/>
      <c r="DV328" s="49"/>
      <c r="DW328" s="49"/>
      <c r="DX328" s="49"/>
      <c r="DY328" s="49"/>
      <c r="DZ328" s="49"/>
      <c r="EA328" s="49"/>
      <c r="EB328" s="49"/>
      <c r="EC328" s="49"/>
      <c r="ED328" s="49"/>
      <c r="EE328" s="49"/>
      <c r="EF328" s="49"/>
      <c r="EG328" s="49"/>
      <c r="EH328" s="49"/>
      <c r="EI328" s="49"/>
      <c r="EJ328" s="49"/>
      <c r="EK328" s="49"/>
      <c r="EL328" s="49"/>
      <c r="EM328" s="49"/>
      <c r="EN328" s="49"/>
      <c r="EO328" s="49"/>
      <c r="EP328" s="49"/>
      <c r="EQ328" s="49"/>
      <c r="ER328" s="49"/>
      <c r="ES328" s="49"/>
      <c r="ET328" s="49"/>
      <c r="EU328" s="49"/>
      <c r="EV328" s="49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</row>
    <row r="329" spans="18:166" x14ac:dyDescent="0.25">
      <c r="R329" s="30"/>
      <c r="S329" s="45"/>
      <c r="T329" s="45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9"/>
      <c r="DU329" s="49"/>
      <c r="DV329" s="49"/>
      <c r="DW329" s="49"/>
      <c r="DX329" s="49"/>
      <c r="DY329" s="49"/>
      <c r="DZ329" s="49"/>
      <c r="EA329" s="49"/>
      <c r="EB329" s="49"/>
      <c r="EC329" s="49"/>
      <c r="ED329" s="49"/>
      <c r="EE329" s="49"/>
      <c r="EF329" s="49"/>
      <c r="EG329" s="49"/>
      <c r="EH329" s="49"/>
      <c r="EI329" s="49"/>
      <c r="EJ329" s="49"/>
      <c r="EK329" s="49"/>
      <c r="EL329" s="49"/>
      <c r="EM329" s="49"/>
      <c r="EN329" s="49"/>
      <c r="EO329" s="49"/>
      <c r="EP329" s="49"/>
      <c r="EQ329" s="49"/>
      <c r="ER329" s="49"/>
      <c r="ES329" s="49"/>
      <c r="ET329" s="49"/>
      <c r="EU329" s="49"/>
      <c r="EV329" s="49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</row>
    <row r="330" spans="18:166" x14ac:dyDescent="0.25">
      <c r="R330" s="30"/>
      <c r="S330" s="45"/>
      <c r="T330" s="45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9"/>
      <c r="DU330" s="49"/>
      <c r="DV330" s="49"/>
      <c r="DW330" s="49"/>
      <c r="DX330" s="49"/>
      <c r="DY330" s="49"/>
      <c r="DZ330" s="49"/>
      <c r="EA330" s="49"/>
      <c r="EB330" s="49"/>
      <c r="EC330" s="49"/>
      <c r="ED330" s="49"/>
      <c r="EE330" s="49"/>
      <c r="EF330" s="49"/>
      <c r="EG330" s="49"/>
      <c r="EH330" s="49"/>
      <c r="EI330" s="49"/>
      <c r="EJ330" s="49"/>
      <c r="EK330" s="49"/>
      <c r="EL330" s="49"/>
      <c r="EM330" s="49"/>
      <c r="EN330" s="49"/>
      <c r="EO330" s="49"/>
      <c r="EP330" s="49"/>
      <c r="EQ330" s="49"/>
      <c r="ER330" s="49"/>
      <c r="ES330" s="49"/>
      <c r="ET330" s="49"/>
      <c r="EU330" s="49"/>
      <c r="EV330" s="49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</row>
    <row r="331" spans="18:166" x14ac:dyDescent="0.25">
      <c r="R331" s="30"/>
      <c r="S331" s="45"/>
      <c r="T331" s="45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9"/>
      <c r="DU331" s="49"/>
      <c r="DV331" s="49"/>
      <c r="DW331" s="49"/>
      <c r="DX331" s="49"/>
      <c r="DY331" s="49"/>
      <c r="DZ331" s="49"/>
      <c r="EA331" s="49"/>
      <c r="EB331" s="49"/>
      <c r="EC331" s="49"/>
      <c r="ED331" s="49"/>
      <c r="EE331" s="49"/>
      <c r="EF331" s="49"/>
      <c r="EG331" s="49"/>
      <c r="EH331" s="49"/>
      <c r="EI331" s="49"/>
      <c r="EJ331" s="49"/>
      <c r="EK331" s="49"/>
      <c r="EL331" s="49"/>
      <c r="EM331" s="49"/>
      <c r="EN331" s="49"/>
      <c r="EO331" s="49"/>
      <c r="EP331" s="49"/>
      <c r="EQ331" s="49"/>
      <c r="ER331" s="49"/>
      <c r="ES331" s="49"/>
      <c r="ET331" s="49"/>
      <c r="EU331" s="49"/>
      <c r="EV331" s="49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</row>
    <row r="332" spans="18:166" x14ac:dyDescent="0.25">
      <c r="R332" s="30"/>
      <c r="S332" s="45"/>
      <c r="T332" s="45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9"/>
      <c r="DU332" s="49"/>
      <c r="DV332" s="49"/>
      <c r="DW332" s="49"/>
      <c r="DX332" s="49"/>
      <c r="DY332" s="49"/>
      <c r="DZ332" s="49"/>
      <c r="EA332" s="49"/>
      <c r="EB332" s="49"/>
      <c r="EC332" s="49"/>
      <c r="ED332" s="49"/>
      <c r="EE332" s="49"/>
      <c r="EF332" s="49"/>
      <c r="EG332" s="49"/>
      <c r="EH332" s="49"/>
      <c r="EI332" s="49"/>
      <c r="EJ332" s="49"/>
      <c r="EK332" s="49"/>
      <c r="EL332" s="49"/>
      <c r="EM332" s="49"/>
      <c r="EN332" s="49"/>
      <c r="EO332" s="49"/>
      <c r="EP332" s="49"/>
      <c r="EQ332" s="49"/>
      <c r="ER332" s="49"/>
      <c r="ES332" s="49"/>
      <c r="ET332" s="49"/>
      <c r="EU332" s="49"/>
      <c r="EV332" s="49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</row>
    <row r="333" spans="18:166" x14ac:dyDescent="0.25">
      <c r="R333" s="30"/>
      <c r="S333" s="45"/>
      <c r="T333" s="45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9"/>
      <c r="DU333" s="49"/>
      <c r="DV333" s="49"/>
      <c r="DW333" s="49"/>
      <c r="DX333" s="49"/>
      <c r="DY333" s="49"/>
      <c r="DZ333" s="49"/>
      <c r="EA333" s="49"/>
      <c r="EB333" s="49"/>
      <c r="EC333" s="49"/>
      <c r="ED333" s="49"/>
      <c r="EE333" s="49"/>
      <c r="EF333" s="49"/>
      <c r="EG333" s="49"/>
      <c r="EH333" s="49"/>
      <c r="EI333" s="49"/>
      <c r="EJ333" s="49"/>
      <c r="EK333" s="49"/>
      <c r="EL333" s="49"/>
      <c r="EM333" s="49"/>
      <c r="EN333" s="49"/>
      <c r="EO333" s="49"/>
      <c r="EP333" s="49"/>
      <c r="EQ333" s="49"/>
      <c r="ER333" s="49"/>
      <c r="ES333" s="49"/>
      <c r="ET333" s="49"/>
      <c r="EU333" s="49"/>
      <c r="EV333" s="49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</row>
    <row r="334" spans="18:166" x14ac:dyDescent="0.25">
      <c r="R334" s="30"/>
      <c r="S334" s="45"/>
      <c r="T334" s="45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9"/>
      <c r="DU334" s="49"/>
      <c r="DV334" s="49"/>
      <c r="DW334" s="49"/>
      <c r="DX334" s="49"/>
      <c r="DY334" s="49"/>
      <c r="DZ334" s="49"/>
      <c r="EA334" s="49"/>
      <c r="EB334" s="49"/>
      <c r="EC334" s="49"/>
      <c r="ED334" s="49"/>
      <c r="EE334" s="49"/>
      <c r="EF334" s="49"/>
      <c r="EG334" s="49"/>
      <c r="EH334" s="49"/>
      <c r="EI334" s="49"/>
      <c r="EJ334" s="49"/>
      <c r="EK334" s="49"/>
      <c r="EL334" s="49"/>
      <c r="EM334" s="49"/>
      <c r="EN334" s="49"/>
      <c r="EO334" s="49"/>
      <c r="EP334" s="49"/>
      <c r="EQ334" s="49"/>
      <c r="ER334" s="49"/>
      <c r="ES334" s="49"/>
      <c r="ET334" s="49"/>
      <c r="EU334" s="49"/>
      <c r="EV334" s="49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</row>
    <row r="335" spans="18:166" x14ac:dyDescent="0.25">
      <c r="R335" s="30"/>
      <c r="S335" s="45"/>
      <c r="T335" s="45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9"/>
      <c r="DU335" s="49"/>
      <c r="DV335" s="49"/>
      <c r="DW335" s="49"/>
      <c r="DX335" s="49"/>
      <c r="DY335" s="49"/>
      <c r="DZ335" s="49"/>
      <c r="EA335" s="49"/>
      <c r="EB335" s="49"/>
      <c r="EC335" s="49"/>
      <c r="ED335" s="49"/>
      <c r="EE335" s="49"/>
      <c r="EF335" s="49"/>
      <c r="EG335" s="49"/>
      <c r="EH335" s="49"/>
      <c r="EI335" s="49"/>
      <c r="EJ335" s="49"/>
      <c r="EK335" s="49"/>
      <c r="EL335" s="49"/>
      <c r="EM335" s="49"/>
      <c r="EN335" s="49"/>
      <c r="EO335" s="49"/>
      <c r="EP335" s="49"/>
      <c r="EQ335" s="49"/>
      <c r="ER335" s="49"/>
      <c r="ES335" s="49"/>
      <c r="ET335" s="49"/>
      <c r="EU335" s="49"/>
      <c r="EV335" s="49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</row>
    <row r="336" spans="18:166" x14ac:dyDescent="0.25">
      <c r="R336" s="30"/>
      <c r="S336" s="45"/>
      <c r="T336" s="45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9"/>
      <c r="DU336" s="49"/>
      <c r="DV336" s="49"/>
      <c r="DW336" s="49"/>
      <c r="DX336" s="49"/>
      <c r="DY336" s="49"/>
      <c r="DZ336" s="49"/>
      <c r="EA336" s="49"/>
      <c r="EB336" s="49"/>
      <c r="EC336" s="49"/>
      <c r="ED336" s="49"/>
      <c r="EE336" s="49"/>
      <c r="EF336" s="49"/>
      <c r="EG336" s="49"/>
      <c r="EH336" s="49"/>
      <c r="EI336" s="49"/>
      <c r="EJ336" s="49"/>
      <c r="EK336" s="49"/>
      <c r="EL336" s="49"/>
      <c r="EM336" s="49"/>
      <c r="EN336" s="49"/>
      <c r="EO336" s="49"/>
      <c r="EP336" s="49"/>
      <c r="EQ336" s="49"/>
      <c r="ER336" s="49"/>
      <c r="ES336" s="49"/>
      <c r="ET336" s="49"/>
      <c r="EU336" s="49"/>
      <c r="EV336" s="49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</row>
    <row r="337" spans="18:166" x14ac:dyDescent="0.25">
      <c r="R337" s="30"/>
      <c r="S337" s="45"/>
      <c r="T337" s="45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9"/>
      <c r="DU337" s="49"/>
      <c r="DV337" s="49"/>
      <c r="DW337" s="49"/>
      <c r="DX337" s="49"/>
      <c r="DY337" s="49"/>
      <c r="DZ337" s="49"/>
      <c r="EA337" s="49"/>
      <c r="EB337" s="49"/>
      <c r="EC337" s="49"/>
      <c r="ED337" s="49"/>
      <c r="EE337" s="49"/>
      <c r="EF337" s="49"/>
      <c r="EG337" s="49"/>
      <c r="EH337" s="49"/>
      <c r="EI337" s="49"/>
      <c r="EJ337" s="49"/>
      <c r="EK337" s="49"/>
      <c r="EL337" s="49"/>
      <c r="EM337" s="49"/>
      <c r="EN337" s="49"/>
      <c r="EO337" s="49"/>
      <c r="EP337" s="49"/>
      <c r="EQ337" s="49"/>
      <c r="ER337" s="49"/>
      <c r="ES337" s="49"/>
      <c r="ET337" s="49"/>
      <c r="EU337" s="49"/>
      <c r="EV337" s="49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</row>
    <row r="338" spans="18:166" x14ac:dyDescent="0.25">
      <c r="R338" s="30"/>
      <c r="S338" s="45"/>
      <c r="T338" s="45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9"/>
      <c r="DU338" s="49"/>
      <c r="DV338" s="49"/>
      <c r="DW338" s="49"/>
      <c r="DX338" s="49"/>
      <c r="DY338" s="49"/>
      <c r="DZ338" s="49"/>
      <c r="EA338" s="49"/>
      <c r="EB338" s="49"/>
      <c r="EC338" s="49"/>
      <c r="ED338" s="49"/>
      <c r="EE338" s="49"/>
      <c r="EF338" s="49"/>
      <c r="EG338" s="49"/>
      <c r="EH338" s="49"/>
      <c r="EI338" s="49"/>
      <c r="EJ338" s="49"/>
      <c r="EK338" s="49"/>
      <c r="EL338" s="49"/>
      <c r="EM338" s="49"/>
      <c r="EN338" s="49"/>
      <c r="EO338" s="49"/>
      <c r="EP338" s="49"/>
      <c r="EQ338" s="49"/>
      <c r="ER338" s="49"/>
      <c r="ES338" s="49"/>
      <c r="ET338" s="49"/>
      <c r="EU338" s="49"/>
      <c r="EV338" s="49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</row>
    <row r="339" spans="18:166" x14ac:dyDescent="0.25">
      <c r="R339" s="30"/>
      <c r="S339" s="45"/>
      <c r="T339" s="45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9"/>
      <c r="DU339" s="49"/>
      <c r="DV339" s="49"/>
      <c r="DW339" s="49"/>
      <c r="DX339" s="49"/>
      <c r="DY339" s="49"/>
      <c r="DZ339" s="49"/>
      <c r="EA339" s="49"/>
      <c r="EB339" s="49"/>
      <c r="EC339" s="49"/>
      <c r="ED339" s="49"/>
      <c r="EE339" s="49"/>
      <c r="EF339" s="49"/>
      <c r="EG339" s="49"/>
      <c r="EH339" s="49"/>
      <c r="EI339" s="49"/>
      <c r="EJ339" s="49"/>
      <c r="EK339" s="49"/>
      <c r="EL339" s="49"/>
      <c r="EM339" s="49"/>
      <c r="EN339" s="49"/>
      <c r="EO339" s="49"/>
      <c r="EP339" s="49"/>
      <c r="EQ339" s="49"/>
      <c r="ER339" s="49"/>
      <c r="ES339" s="49"/>
      <c r="ET339" s="49"/>
      <c r="EU339" s="49"/>
      <c r="EV339" s="49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</row>
    <row r="340" spans="18:166" x14ac:dyDescent="0.25">
      <c r="R340" s="30"/>
      <c r="S340" s="45"/>
      <c r="T340" s="45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9"/>
      <c r="DU340" s="49"/>
      <c r="DV340" s="49"/>
      <c r="DW340" s="49"/>
      <c r="DX340" s="49"/>
      <c r="DY340" s="49"/>
      <c r="DZ340" s="49"/>
      <c r="EA340" s="49"/>
      <c r="EB340" s="49"/>
      <c r="EC340" s="49"/>
      <c r="ED340" s="49"/>
      <c r="EE340" s="49"/>
      <c r="EF340" s="49"/>
      <c r="EG340" s="49"/>
      <c r="EH340" s="49"/>
      <c r="EI340" s="49"/>
      <c r="EJ340" s="49"/>
      <c r="EK340" s="49"/>
      <c r="EL340" s="49"/>
      <c r="EM340" s="49"/>
      <c r="EN340" s="49"/>
      <c r="EO340" s="49"/>
      <c r="EP340" s="49"/>
      <c r="EQ340" s="49"/>
      <c r="ER340" s="49"/>
      <c r="ES340" s="49"/>
      <c r="ET340" s="49"/>
      <c r="EU340" s="49"/>
      <c r="EV340" s="49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</row>
    <row r="341" spans="18:166" x14ac:dyDescent="0.25">
      <c r="R341" s="30"/>
      <c r="S341" s="45"/>
      <c r="T341" s="45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9"/>
      <c r="DU341" s="49"/>
      <c r="DV341" s="49"/>
      <c r="DW341" s="49"/>
      <c r="DX341" s="49"/>
      <c r="DY341" s="49"/>
      <c r="DZ341" s="49"/>
      <c r="EA341" s="49"/>
      <c r="EB341" s="49"/>
      <c r="EC341" s="49"/>
      <c r="ED341" s="49"/>
      <c r="EE341" s="49"/>
      <c r="EF341" s="49"/>
      <c r="EG341" s="49"/>
      <c r="EH341" s="49"/>
      <c r="EI341" s="49"/>
      <c r="EJ341" s="49"/>
      <c r="EK341" s="49"/>
      <c r="EL341" s="49"/>
      <c r="EM341" s="49"/>
      <c r="EN341" s="49"/>
      <c r="EO341" s="49"/>
      <c r="EP341" s="49"/>
      <c r="EQ341" s="49"/>
      <c r="ER341" s="49"/>
      <c r="ES341" s="49"/>
      <c r="ET341" s="49"/>
      <c r="EU341" s="49"/>
      <c r="EV341" s="49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</row>
    <row r="342" spans="18:166" x14ac:dyDescent="0.25">
      <c r="R342" s="30"/>
      <c r="S342" s="45"/>
      <c r="T342" s="45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9"/>
      <c r="DU342" s="49"/>
      <c r="DV342" s="49"/>
      <c r="DW342" s="49"/>
      <c r="DX342" s="49"/>
      <c r="DY342" s="49"/>
      <c r="DZ342" s="49"/>
      <c r="EA342" s="49"/>
      <c r="EB342" s="49"/>
      <c r="EC342" s="49"/>
      <c r="ED342" s="49"/>
      <c r="EE342" s="49"/>
      <c r="EF342" s="49"/>
      <c r="EG342" s="49"/>
      <c r="EH342" s="49"/>
      <c r="EI342" s="49"/>
      <c r="EJ342" s="49"/>
      <c r="EK342" s="49"/>
      <c r="EL342" s="49"/>
      <c r="EM342" s="49"/>
      <c r="EN342" s="49"/>
      <c r="EO342" s="49"/>
      <c r="EP342" s="49"/>
      <c r="EQ342" s="49"/>
      <c r="ER342" s="49"/>
      <c r="ES342" s="49"/>
      <c r="ET342" s="49"/>
      <c r="EU342" s="49"/>
      <c r="EV342" s="49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</row>
    <row r="343" spans="18:166" x14ac:dyDescent="0.25">
      <c r="R343" s="30"/>
      <c r="S343" s="45"/>
      <c r="T343" s="45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9"/>
      <c r="DU343" s="49"/>
      <c r="DV343" s="49"/>
      <c r="DW343" s="49"/>
      <c r="DX343" s="49"/>
      <c r="DY343" s="49"/>
      <c r="DZ343" s="49"/>
      <c r="EA343" s="49"/>
      <c r="EB343" s="49"/>
      <c r="EC343" s="49"/>
      <c r="ED343" s="49"/>
      <c r="EE343" s="49"/>
      <c r="EF343" s="49"/>
      <c r="EG343" s="49"/>
      <c r="EH343" s="49"/>
      <c r="EI343" s="49"/>
      <c r="EJ343" s="49"/>
      <c r="EK343" s="49"/>
      <c r="EL343" s="49"/>
      <c r="EM343" s="49"/>
      <c r="EN343" s="49"/>
      <c r="EO343" s="49"/>
      <c r="EP343" s="49"/>
      <c r="EQ343" s="49"/>
      <c r="ER343" s="49"/>
      <c r="ES343" s="49"/>
      <c r="ET343" s="49"/>
      <c r="EU343" s="49"/>
      <c r="EV343" s="49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</row>
    <row r="344" spans="18:166" x14ac:dyDescent="0.25">
      <c r="R344" s="30"/>
      <c r="S344" s="45"/>
      <c r="T344" s="45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9"/>
      <c r="DU344" s="49"/>
      <c r="DV344" s="49"/>
      <c r="DW344" s="49"/>
      <c r="DX344" s="49"/>
      <c r="DY344" s="49"/>
      <c r="DZ344" s="49"/>
      <c r="EA344" s="49"/>
      <c r="EB344" s="49"/>
      <c r="EC344" s="49"/>
      <c r="ED344" s="49"/>
      <c r="EE344" s="49"/>
      <c r="EF344" s="49"/>
      <c r="EG344" s="49"/>
      <c r="EH344" s="49"/>
      <c r="EI344" s="49"/>
      <c r="EJ344" s="49"/>
      <c r="EK344" s="49"/>
      <c r="EL344" s="49"/>
      <c r="EM344" s="49"/>
      <c r="EN344" s="49"/>
      <c r="EO344" s="49"/>
      <c r="EP344" s="49"/>
      <c r="EQ344" s="49"/>
      <c r="ER344" s="49"/>
      <c r="ES344" s="49"/>
      <c r="ET344" s="49"/>
      <c r="EU344" s="49"/>
      <c r="EV344" s="49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</row>
    <row r="345" spans="18:166" x14ac:dyDescent="0.25">
      <c r="R345" s="30"/>
      <c r="S345" s="45"/>
      <c r="T345" s="45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9"/>
      <c r="DU345" s="49"/>
      <c r="DV345" s="49"/>
      <c r="DW345" s="49"/>
      <c r="DX345" s="49"/>
      <c r="DY345" s="49"/>
      <c r="DZ345" s="49"/>
      <c r="EA345" s="49"/>
      <c r="EB345" s="49"/>
      <c r="EC345" s="49"/>
      <c r="ED345" s="49"/>
      <c r="EE345" s="49"/>
      <c r="EF345" s="49"/>
      <c r="EG345" s="49"/>
      <c r="EH345" s="49"/>
      <c r="EI345" s="49"/>
      <c r="EJ345" s="49"/>
      <c r="EK345" s="49"/>
      <c r="EL345" s="49"/>
      <c r="EM345" s="49"/>
      <c r="EN345" s="49"/>
      <c r="EO345" s="49"/>
      <c r="EP345" s="49"/>
      <c r="EQ345" s="49"/>
      <c r="ER345" s="49"/>
      <c r="ES345" s="49"/>
      <c r="ET345" s="49"/>
      <c r="EU345" s="49"/>
      <c r="EV345" s="49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</row>
    <row r="346" spans="18:166" x14ac:dyDescent="0.25">
      <c r="R346" s="30"/>
      <c r="S346" s="45"/>
      <c r="T346" s="45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9"/>
      <c r="DU346" s="49"/>
      <c r="DV346" s="49"/>
      <c r="DW346" s="49"/>
      <c r="DX346" s="49"/>
      <c r="DY346" s="49"/>
      <c r="DZ346" s="49"/>
      <c r="EA346" s="49"/>
      <c r="EB346" s="49"/>
      <c r="EC346" s="49"/>
      <c r="ED346" s="49"/>
      <c r="EE346" s="49"/>
      <c r="EF346" s="49"/>
      <c r="EG346" s="49"/>
      <c r="EH346" s="49"/>
      <c r="EI346" s="49"/>
      <c r="EJ346" s="49"/>
      <c r="EK346" s="49"/>
      <c r="EL346" s="49"/>
      <c r="EM346" s="49"/>
      <c r="EN346" s="49"/>
      <c r="EO346" s="49"/>
      <c r="EP346" s="49"/>
      <c r="EQ346" s="49"/>
      <c r="ER346" s="49"/>
      <c r="ES346" s="49"/>
      <c r="ET346" s="49"/>
      <c r="EU346" s="49"/>
      <c r="EV346" s="49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</row>
    <row r="347" spans="18:166" x14ac:dyDescent="0.25">
      <c r="R347" s="30"/>
      <c r="S347" s="45"/>
      <c r="T347" s="45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9"/>
      <c r="DU347" s="49"/>
      <c r="DV347" s="49"/>
      <c r="DW347" s="49"/>
      <c r="DX347" s="49"/>
      <c r="DY347" s="49"/>
      <c r="DZ347" s="49"/>
      <c r="EA347" s="49"/>
      <c r="EB347" s="49"/>
      <c r="EC347" s="49"/>
      <c r="ED347" s="49"/>
      <c r="EE347" s="49"/>
      <c r="EF347" s="49"/>
      <c r="EG347" s="49"/>
      <c r="EH347" s="49"/>
      <c r="EI347" s="49"/>
      <c r="EJ347" s="49"/>
      <c r="EK347" s="49"/>
      <c r="EL347" s="49"/>
      <c r="EM347" s="49"/>
      <c r="EN347" s="49"/>
      <c r="EO347" s="49"/>
      <c r="EP347" s="49"/>
      <c r="EQ347" s="49"/>
      <c r="ER347" s="49"/>
      <c r="ES347" s="49"/>
      <c r="ET347" s="49"/>
      <c r="EU347" s="49"/>
      <c r="EV347" s="49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</row>
    <row r="348" spans="18:166" x14ac:dyDescent="0.25">
      <c r="R348" s="30"/>
      <c r="S348" s="45"/>
      <c r="T348" s="45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9"/>
      <c r="DU348" s="49"/>
      <c r="DV348" s="49"/>
      <c r="DW348" s="49"/>
      <c r="DX348" s="49"/>
      <c r="DY348" s="49"/>
      <c r="DZ348" s="49"/>
      <c r="EA348" s="49"/>
      <c r="EB348" s="49"/>
      <c r="EC348" s="49"/>
      <c r="ED348" s="49"/>
      <c r="EE348" s="49"/>
      <c r="EF348" s="49"/>
      <c r="EG348" s="49"/>
      <c r="EH348" s="49"/>
      <c r="EI348" s="49"/>
      <c r="EJ348" s="49"/>
      <c r="EK348" s="49"/>
      <c r="EL348" s="49"/>
      <c r="EM348" s="49"/>
      <c r="EN348" s="49"/>
      <c r="EO348" s="49"/>
      <c r="EP348" s="49"/>
      <c r="EQ348" s="49"/>
      <c r="ER348" s="49"/>
      <c r="ES348" s="49"/>
      <c r="ET348" s="49"/>
      <c r="EU348" s="49"/>
      <c r="EV348" s="49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</row>
    <row r="349" spans="18:166" x14ac:dyDescent="0.25">
      <c r="R349" s="30"/>
      <c r="S349" s="45"/>
      <c r="T349" s="45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9"/>
      <c r="DU349" s="49"/>
      <c r="DV349" s="49"/>
      <c r="DW349" s="49"/>
      <c r="DX349" s="49"/>
      <c r="DY349" s="49"/>
      <c r="DZ349" s="49"/>
      <c r="EA349" s="49"/>
      <c r="EB349" s="49"/>
      <c r="EC349" s="49"/>
      <c r="ED349" s="49"/>
      <c r="EE349" s="49"/>
      <c r="EF349" s="49"/>
      <c r="EG349" s="49"/>
      <c r="EH349" s="49"/>
      <c r="EI349" s="49"/>
      <c r="EJ349" s="49"/>
      <c r="EK349" s="49"/>
      <c r="EL349" s="49"/>
      <c r="EM349" s="49"/>
      <c r="EN349" s="49"/>
      <c r="EO349" s="49"/>
      <c r="EP349" s="49"/>
      <c r="EQ349" s="49"/>
      <c r="ER349" s="49"/>
      <c r="ES349" s="49"/>
      <c r="ET349" s="49"/>
      <c r="EU349" s="49"/>
      <c r="EV349" s="49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</row>
    <row r="350" spans="18:166" x14ac:dyDescent="0.25">
      <c r="R350" s="30"/>
      <c r="S350" s="45"/>
      <c r="T350" s="45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9"/>
      <c r="DU350" s="49"/>
      <c r="DV350" s="49"/>
      <c r="DW350" s="49"/>
      <c r="DX350" s="49"/>
      <c r="DY350" s="49"/>
      <c r="DZ350" s="49"/>
      <c r="EA350" s="49"/>
      <c r="EB350" s="49"/>
      <c r="EC350" s="49"/>
      <c r="ED350" s="49"/>
      <c r="EE350" s="49"/>
      <c r="EF350" s="49"/>
      <c r="EG350" s="49"/>
      <c r="EH350" s="49"/>
      <c r="EI350" s="49"/>
      <c r="EJ350" s="49"/>
      <c r="EK350" s="49"/>
      <c r="EL350" s="49"/>
      <c r="EM350" s="49"/>
      <c r="EN350" s="49"/>
      <c r="EO350" s="49"/>
      <c r="EP350" s="49"/>
      <c r="EQ350" s="49"/>
      <c r="ER350" s="49"/>
      <c r="ES350" s="49"/>
      <c r="ET350" s="49"/>
      <c r="EU350" s="49"/>
      <c r="EV350" s="49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</row>
    <row r="351" spans="18:166" x14ac:dyDescent="0.25">
      <c r="R351" s="30"/>
      <c r="S351" s="45"/>
      <c r="T351" s="45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9"/>
      <c r="DU351" s="49"/>
      <c r="DV351" s="49"/>
      <c r="DW351" s="49"/>
      <c r="DX351" s="49"/>
      <c r="DY351" s="49"/>
      <c r="DZ351" s="49"/>
      <c r="EA351" s="49"/>
      <c r="EB351" s="49"/>
      <c r="EC351" s="49"/>
      <c r="ED351" s="49"/>
      <c r="EE351" s="49"/>
      <c r="EF351" s="49"/>
      <c r="EG351" s="49"/>
      <c r="EH351" s="49"/>
      <c r="EI351" s="49"/>
      <c r="EJ351" s="49"/>
      <c r="EK351" s="49"/>
      <c r="EL351" s="49"/>
      <c r="EM351" s="49"/>
      <c r="EN351" s="49"/>
      <c r="EO351" s="49"/>
      <c r="EP351" s="49"/>
      <c r="EQ351" s="49"/>
      <c r="ER351" s="49"/>
      <c r="ES351" s="49"/>
      <c r="ET351" s="49"/>
      <c r="EU351" s="49"/>
      <c r="EV351" s="49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</row>
    <row r="352" spans="18:166" x14ac:dyDescent="0.25">
      <c r="R352" s="30"/>
      <c r="S352" s="45"/>
      <c r="T352" s="45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9"/>
      <c r="DU352" s="49"/>
      <c r="DV352" s="49"/>
      <c r="DW352" s="49"/>
      <c r="DX352" s="49"/>
      <c r="DY352" s="49"/>
      <c r="DZ352" s="49"/>
      <c r="EA352" s="49"/>
      <c r="EB352" s="49"/>
      <c r="EC352" s="49"/>
      <c r="ED352" s="49"/>
      <c r="EE352" s="49"/>
      <c r="EF352" s="49"/>
      <c r="EG352" s="49"/>
      <c r="EH352" s="49"/>
      <c r="EI352" s="49"/>
      <c r="EJ352" s="49"/>
      <c r="EK352" s="49"/>
      <c r="EL352" s="49"/>
      <c r="EM352" s="49"/>
      <c r="EN352" s="49"/>
      <c r="EO352" s="49"/>
      <c r="EP352" s="49"/>
      <c r="EQ352" s="49"/>
      <c r="ER352" s="49"/>
      <c r="ES352" s="49"/>
      <c r="ET352" s="49"/>
      <c r="EU352" s="49"/>
      <c r="EV352" s="49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</row>
    <row r="353" spans="18:166" x14ac:dyDescent="0.25">
      <c r="R353" s="30"/>
      <c r="S353" s="45"/>
      <c r="T353" s="45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9"/>
      <c r="DU353" s="49"/>
      <c r="DV353" s="49"/>
      <c r="DW353" s="49"/>
      <c r="DX353" s="49"/>
      <c r="DY353" s="49"/>
      <c r="DZ353" s="49"/>
      <c r="EA353" s="49"/>
      <c r="EB353" s="49"/>
      <c r="EC353" s="49"/>
      <c r="ED353" s="49"/>
      <c r="EE353" s="49"/>
      <c r="EF353" s="49"/>
      <c r="EG353" s="49"/>
      <c r="EH353" s="49"/>
      <c r="EI353" s="49"/>
      <c r="EJ353" s="49"/>
      <c r="EK353" s="49"/>
      <c r="EL353" s="49"/>
      <c r="EM353" s="49"/>
      <c r="EN353" s="49"/>
      <c r="EO353" s="49"/>
      <c r="EP353" s="49"/>
      <c r="EQ353" s="49"/>
      <c r="ER353" s="49"/>
      <c r="ES353" s="49"/>
      <c r="ET353" s="49"/>
      <c r="EU353" s="49"/>
      <c r="EV353" s="49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</row>
    <row r="354" spans="18:166" x14ac:dyDescent="0.25">
      <c r="R354" s="30"/>
      <c r="S354" s="45"/>
      <c r="T354" s="45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9"/>
      <c r="DU354" s="49"/>
      <c r="DV354" s="49"/>
      <c r="DW354" s="49"/>
      <c r="DX354" s="49"/>
      <c r="DY354" s="49"/>
      <c r="DZ354" s="49"/>
      <c r="EA354" s="49"/>
      <c r="EB354" s="49"/>
      <c r="EC354" s="49"/>
      <c r="ED354" s="49"/>
      <c r="EE354" s="49"/>
      <c r="EF354" s="49"/>
      <c r="EG354" s="49"/>
      <c r="EH354" s="49"/>
      <c r="EI354" s="49"/>
      <c r="EJ354" s="49"/>
      <c r="EK354" s="49"/>
      <c r="EL354" s="49"/>
      <c r="EM354" s="49"/>
      <c r="EN354" s="49"/>
      <c r="EO354" s="49"/>
      <c r="EP354" s="49"/>
      <c r="EQ354" s="49"/>
      <c r="ER354" s="49"/>
      <c r="ES354" s="49"/>
      <c r="ET354" s="49"/>
      <c r="EU354" s="49"/>
      <c r="EV354" s="49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</row>
    <row r="355" spans="18:166" x14ac:dyDescent="0.25">
      <c r="R355" s="30"/>
      <c r="S355" s="45"/>
      <c r="T355" s="45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9"/>
      <c r="DU355" s="49"/>
      <c r="DV355" s="49"/>
      <c r="DW355" s="49"/>
      <c r="DX355" s="49"/>
      <c r="DY355" s="49"/>
      <c r="DZ355" s="49"/>
      <c r="EA355" s="49"/>
      <c r="EB355" s="49"/>
      <c r="EC355" s="49"/>
      <c r="ED355" s="49"/>
      <c r="EE355" s="49"/>
      <c r="EF355" s="49"/>
      <c r="EG355" s="49"/>
      <c r="EH355" s="49"/>
      <c r="EI355" s="49"/>
      <c r="EJ355" s="49"/>
      <c r="EK355" s="49"/>
      <c r="EL355" s="49"/>
      <c r="EM355" s="49"/>
      <c r="EN355" s="49"/>
      <c r="EO355" s="49"/>
      <c r="EP355" s="49"/>
      <c r="EQ355" s="49"/>
      <c r="ER355" s="49"/>
      <c r="ES355" s="49"/>
      <c r="ET355" s="49"/>
      <c r="EU355" s="49"/>
      <c r="EV355" s="49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</row>
    <row r="356" spans="18:166" x14ac:dyDescent="0.25">
      <c r="R356" s="30"/>
      <c r="S356" s="45"/>
      <c r="T356" s="45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9"/>
      <c r="DU356" s="49"/>
      <c r="DV356" s="49"/>
      <c r="DW356" s="49"/>
      <c r="DX356" s="49"/>
      <c r="DY356" s="49"/>
      <c r="DZ356" s="49"/>
      <c r="EA356" s="49"/>
      <c r="EB356" s="49"/>
      <c r="EC356" s="49"/>
      <c r="ED356" s="49"/>
      <c r="EE356" s="49"/>
      <c r="EF356" s="49"/>
      <c r="EG356" s="49"/>
      <c r="EH356" s="49"/>
      <c r="EI356" s="49"/>
      <c r="EJ356" s="49"/>
      <c r="EK356" s="49"/>
      <c r="EL356" s="49"/>
      <c r="EM356" s="49"/>
      <c r="EN356" s="49"/>
      <c r="EO356" s="49"/>
      <c r="EP356" s="49"/>
      <c r="EQ356" s="49"/>
      <c r="ER356" s="49"/>
      <c r="ES356" s="49"/>
      <c r="ET356" s="49"/>
      <c r="EU356" s="49"/>
      <c r="EV356" s="49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</row>
    <row r="357" spans="18:166" x14ac:dyDescent="0.25">
      <c r="R357" s="30"/>
      <c r="S357" s="45"/>
      <c r="T357" s="45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9"/>
      <c r="DU357" s="49"/>
      <c r="DV357" s="49"/>
      <c r="DW357" s="49"/>
      <c r="DX357" s="49"/>
      <c r="DY357" s="49"/>
      <c r="DZ357" s="49"/>
      <c r="EA357" s="49"/>
      <c r="EB357" s="49"/>
      <c r="EC357" s="49"/>
      <c r="ED357" s="49"/>
      <c r="EE357" s="49"/>
      <c r="EF357" s="49"/>
      <c r="EG357" s="49"/>
      <c r="EH357" s="49"/>
      <c r="EI357" s="49"/>
      <c r="EJ357" s="49"/>
      <c r="EK357" s="49"/>
      <c r="EL357" s="49"/>
      <c r="EM357" s="49"/>
      <c r="EN357" s="49"/>
      <c r="EO357" s="49"/>
      <c r="EP357" s="49"/>
      <c r="EQ357" s="49"/>
      <c r="ER357" s="49"/>
      <c r="ES357" s="49"/>
      <c r="ET357" s="49"/>
      <c r="EU357" s="49"/>
      <c r="EV357" s="49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</row>
    <row r="358" spans="18:166" x14ac:dyDescent="0.25">
      <c r="R358" s="30"/>
      <c r="S358" s="45"/>
      <c r="T358" s="45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9"/>
      <c r="DU358" s="49"/>
      <c r="DV358" s="49"/>
      <c r="DW358" s="49"/>
      <c r="DX358" s="49"/>
      <c r="DY358" s="49"/>
      <c r="DZ358" s="49"/>
      <c r="EA358" s="49"/>
      <c r="EB358" s="49"/>
      <c r="EC358" s="49"/>
      <c r="ED358" s="49"/>
      <c r="EE358" s="49"/>
      <c r="EF358" s="49"/>
      <c r="EG358" s="49"/>
      <c r="EH358" s="49"/>
      <c r="EI358" s="49"/>
      <c r="EJ358" s="49"/>
      <c r="EK358" s="49"/>
      <c r="EL358" s="49"/>
      <c r="EM358" s="49"/>
      <c r="EN358" s="49"/>
      <c r="EO358" s="49"/>
      <c r="EP358" s="49"/>
      <c r="EQ358" s="49"/>
      <c r="ER358" s="49"/>
      <c r="ES358" s="49"/>
      <c r="ET358" s="49"/>
      <c r="EU358" s="49"/>
      <c r="EV358" s="49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</row>
    <row r="359" spans="18:166" x14ac:dyDescent="0.25">
      <c r="R359" s="30"/>
      <c r="S359" s="45"/>
      <c r="T359" s="45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9"/>
      <c r="DU359" s="49"/>
      <c r="DV359" s="49"/>
      <c r="DW359" s="49"/>
      <c r="DX359" s="49"/>
      <c r="DY359" s="49"/>
      <c r="DZ359" s="49"/>
      <c r="EA359" s="49"/>
      <c r="EB359" s="49"/>
      <c r="EC359" s="49"/>
      <c r="ED359" s="49"/>
      <c r="EE359" s="49"/>
      <c r="EF359" s="49"/>
      <c r="EG359" s="49"/>
      <c r="EH359" s="49"/>
      <c r="EI359" s="49"/>
      <c r="EJ359" s="49"/>
      <c r="EK359" s="49"/>
      <c r="EL359" s="49"/>
      <c r="EM359" s="49"/>
      <c r="EN359" s="49"/>
      <c r="EO359" s="49"/>
      <c r="EP359" s="49"/>
      <c r="EQ359" s="49"/>
      <c r="ER359" s="49"/>
      <c r="ES359" s="49"/>
      <c r="ET359" s="49"/>
      <c r="EU359" s="49"/>
      <c r="EV359" s="49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</row>
    <row r="360" spans="18:166" x14ac:dyDescent="0.25">
      <c r="R360" s="30"/>
      <c r="S360" s="45"/>
      <c r="T360" s="45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9"/>
      <c r="DU360" s="49"/>
      <c r="DV360" s="49"/>
      <c r="DW360" s="49"/>
      <c r="DX360" s="49"/>
      <c r="DY360" s="49"/>
      <c r="DZ360" s="49"/>
      <c r="EA360" s="49"/>
      <c r="EB360" s="49"/>
      <c r="EC360" s="49"/>
      <c r="ED360" s="49"/>
      <c r="EE360" s="49"/>
      <c r="EF360" s="49"/>
      <c r="EG360" s="49"/>
      <c r="EH360" s="49"/>
      <c r="EI360" s="49"/>
      <c r="EJ360" s="49"/>
      <c r="EK360" s="49"/>
      <c r="EL360" s="49"/>
      <c r="EM360" s="49"/>
      <c r="EN360" s="49"/>
      <c r="EO360" s="49"/>
      <c r="EP360" s="49"/>
      <c r="EQ360" s="49"/>
      <c r="ER360" s="49"/>
      <c r="ES360" s="49"/>
      <c r="ET360" s="49"/>
      <c r="EU360" s="49"/>
      <c r="EV360" s="49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</row>
    <row r="361" spans="18:166" x14ac:dyDescent="0.25">
      <c r="R361" s="30"/>
      <c r="S361" s="45"/>
      <c r="T361" s="45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9"/>
      <c r="DU361" s="49"/>
      <c r="DV361" s="49"/>
      <c r="DW361" s="49"/>
      <c r="DX361" s="49"/>
      <c r="DY361" s="49"/>
      <c r="DZ361" s="49"/>
      <c r="EA361" s="49"/>
      <c r="EB361" s="49"/>
      <c r="EC361" s="49"/>
      <c r="ED361" s="49"/>
      <c r="EE361" s="49"/>
      <c r="EF361" s="49"/>
      <c r="EG361" s="49"/>
      <c r="EH361" s="49"/>
      <c r="EI361" s="49"/>
      <c r="EJ361" s="49"/>
      <c r="EK361" s="49"/>
      <c r="EL361" s="49"/>
      <c r="EM361" s="49"/>
      <c r="EN361" s="49"/>
      <c r="EO361" s="49"/>
      <c r="EP361" s="49"/>
      <c r="EQ361" s="49"/>
      <c r="ER361" s="49"/>
      <c r="ES361" s="49"/>
      <c r="ET361" s="49"/>
      <c r="EU361" s="49"/>
      <c r="EV361" s="49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</row>
    <row r="362" spans="18:166" x14ac:dyDescent="0.25">
      <c r="R362" s="30"/>
      <c r="S362" s="45"/>
      <c r="T362" s="45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9"/>
      <c r="DU362" s="49"/>
      <c r="DV362" s="49"/>
      <c r="DW362" s="49"/>
      <c r="DX362" s="49"/>
      <c r="DY362" s="49"/>
      <c r="DZ362" s="49"/>
      <c r="EA362" s="49"/>
      <c r="EB362" s="49"/>
      <c r="EC362" s="49"/>
      <c r="ED362" s="49"/>
      <c r="EE362" s="49"/>
      <c r="EF362" s="49"/>
      <c r="EG362" s="49"/>
      <c r="EH362" s="49"/>
      <c r="EI362" s="49"/>
      <c r="EJ362" s="49"/>
      <c r="EK362" s="49"/>
      <c r="EL362" s="49"/>
      <c r="EM362" s="49"/>
      <c r="EN362" s="49"/>
      <c r="EO362" s="49"/>
      <c r="EP362" s="49"/>
      <c r="EQ362" s="49"/>
      <c r="ER362" s="49"/>
      <c r="ES362" s="49"/>
      <c r="ET362" s="49"/>
      <c r="EU362" s="49"/>
      <c r="EV362" s="49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</row>
    <row r="363" spans="18:166" x14ac:dyDescent="0.25">
      <c r="R363" s="30"/>
      <c r="S363" s="45"/>
      <c r="T363" s="45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9"/>
      <c r="DU363" s="49"/>
      <c r="DV363" s="49"/>
      <c r="DW363" s="49"/>
      <c r="DX363" s="49"/>
      <c r="DY363" s="49"/>
      <c r="DZ363" s="49"/>
      <c r="EA363" s="49"/>
      <c r="EB363" s="49"/>
      <c r="EC363" s="49"/>
      <c r="ED363" s="49"/>
      <c r="EE363" s="49"/>
      <c r="EF363" s="49"/>
      <c r="EG363" s="49"/>
      <c r="EH363" s="49"/>
      <c r="EI363" s="49"/>
      <c r="EJ363" s="49"/>
      <c r="EK363" s="49"/>
      <c r="EL363" s="49"/>
      <c r="EM363" s="49"/>
      <c r="EN363" s="49"/>
      <c r="EO363" s="49"/>
      <c r="EP363" s="49"/>
      <c r="EQ363" s="49"/>
      <c r="ER363" s="49"/>
      <c r="ES363" s="49"/>
      <c r="ET363" s="49"/>
      <c r="EU363" s="49"/>
      <c r="EV363" s="49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</row>
    <row r="364" spans="18:166" x14ac:dyDescent="0.25">
      <c r="R364" s="30"/>
      <c r="S364" s="45"/>
      <c r="T364" s="45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9"/>
      <c r="DU364" s="49"/>
      <c r="DV364" s="49"/>
      <c r="DW364" s="49"/>
      <c r="DX364" s="49"/>
      <c r="DY364" s="49"/>
      <c r="DZ364" s="49"/>
      <c r="EA364" s="49"/>
      <c r="EB364" s="49"/>
      <c r="EC364" s="49"/>
      <c r="ED364" s="49"/>
      <c r="EE364" s="49"/>
      <c r="EF364" s="49"/>
      <c r="EG364" s="49"/>
      <c r="EH364" s="49"/>
      <c r="EI364" s="49"/>
      <c r="EJ364" s="49"/>
      <c r="EK364" s="49"/>
      <c r="EL364" s="49"/>
      <c r="EM364" s="49"/>
      <c r="EN364" s="49"/>
      <c r="EO364" s="49"/>
      <c r="EP364" s="49"/>
      <c r="EQ364" s="49"/>
      <c r="ER364" s="49"/>
      <c r="ES364" s="49"/>
      <c r="ET364" s="49"/>
      <c r="EU364" s="49"/>
      <c r="EV364" s="49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</row>
    <row r="365" spans="18:166" x14ac:dyDescent="0.25">
      <c r="R365" s="30"/>
      <c r="S365" s="45"/>
      <c r="T365" s="45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9"/>
      <c r="DU365" s="49"/>
      <c r="DV365" s="49"/>
      <c r="DW365" s="49"/>
      <c r="DX365" s="49"/>
      <c r="DY365" s="49"/>
      <c r="DZ365" s="49"/>
      <c r="EA365" s="49"/>
      <c r="EB365" s="49"/>
      <c r="EC365" s="49"/>
      <c r="ED365" s="49"/>
      <c r="EE365" s="49"/>
      <c r="EF365" s="49"/>
      <c r="EG365" s="49"/>
      <c r="EH365" s="49"/>
      <c r="EI365" s="49"/>
      <c r="EJ365" s="49"/>
      <c r="EK365" s="49"/>
      <c r="EL365" s="49"/>
      <c r="EM365" s="49"/>
      <c r="EN365" s="49"/>
      <c r="EO365" s="49"/>
      <c r="EP365" s="49"/>
      <c r="EQ365" s="49"/>
      <c r="ER365" s="49"/>
      <c r="ES365" s="49"/>
      <c r="ET365" s="49"/>
      <c r="EU365" s="49"/>
      <c r="EV365" s="49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</row>
    <row r="366" spans="18:166" x14ac:dyDescent="0.25">
      <c r="R366" s="30"/>
      <c r="S366" s="45"/>
      <c r="T366" s="45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9"/>
      <c r="DU366" s="49"/>
      <c r="DV366" s="49"/>
      <c r="DW366" s="49"/>
      <c r="DX366" s="49"/>
      <c r="DY366" s="49"/>
      <c r="DZ366" s="49"/>
      <c r="EA366" s="49"/>
      <c r="EB366" s="49"/>
      <c r="EC366" s="49"/>
      <c r="ED366" s="49"/>
      <c r="EE366" s="49"/>
      <c r="EF366" s="49"/>
      <c r="EG366" s="49"/>
      <c r="EH366" s="49"/>
      <c r="EI366" s="49"/>
      <c r="EJ366" s="49"/>
      <c r="EK366" s="49"/>
      <c r="EL366" s="49"/>
      <c r="EM366" s="49"/>
      <c r="EN366" s="49"/>
      <c r="EO366" s="49"/>
      <c r="EP366" s="49"/>
      <c r="EQ366" s="49"/>
      <c r="ER366" s="49"/>
      <c r="ES366" s="49"/>
      <c r="ET366" s="49"/>
      <c r="EU366" s="49"/>
      <c r="EV366" s="49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</row>
    <row r="367" spans="18:166" x14ac:dyDescent="0.25">
      <c r="R367" s="30"/>
      <c r="S367" s="45"/>
      <c r="T367" s="45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9"/>
      <c r="DU367" s="49"/>
      <c r="DV367" s="49"/>
      <c r="DW367" s="49"/>
      <c r="DX367" s="49"/>
      <c r="DY367" s="49"/>
      <c r="DZ367" s="49"/>
      <c r="EA367" s="49"/>
      <c r="EB367" s="49"/>
      <c r="EC367" s="49"/>
      <c r="ED367" s="49"/>
      <c r="EE367" s="49"/>
      <c r="EF367" s="49"/>
      <c r="EG367" s="49"/>
      <c r="EH367" s="49"/>
      <c r="EI367" s="49"/>
      <c r="EJ367" s="49"/>
      <c r="EK367" s="49"/>
      <c r="EL367" s="49"/>
      <c r="EM367" s="49"/>
      <c r="EN367" s="49"/>
      <c r="EO367" s="49"/>
      <c r="EP367" s="49"/>
      <c r="EQ367" s="49"/>
      <c r="ER367" s="49"/>
      <c r="ES367" s="49"/>
      <c r="ET367" s="49"/>
      <c r="EU367" s="49"/>
      <c r="EV367" s="49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</row>
    <row r="368" spans="18:166" x14ac:dyDescent="0.25">
      <c r="R368" s="30"/>
      <c r="S368" s="45"/>
      <c r="T368" s="45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9"/>
      <c r="DU368" s="49"/>
      <c r="DV368" s="49"/>
      <c r="DW368" s="49"/>
      <c r="DX368" s="49"/>
      <c r="DY368" s="49"/>
      <c r="DZ368" s="49"/>
      <c r="EA368" s="49"/>
      <c r="EB368" s="49"/>
      <c r="EC368" s="49"/>
      <c r="ED368" s="49"/>
      <c r="EE368" s="49"/>
      <c r="EF368" s="49"/>
      <c r="EG368" s="49"/>
      <c r="EH368" s="49"/>
      <c r="EI368" s="49"/>
      <c r="EJ368" s="49"/>
      <c r="EK368" s="49"/>
      <c r="EL368" s="49"/>
      <c r="EM368" s="49"/>
      <c r="EN368" s="49"/>
      <c r="EO368" s="49"/>
      <c r="EP368" s="49"/>
      <c r="EQ368" s="49"/>
      <c r="ER368" s="49"/>
      <c r="ES368" s="49"/>
      <c r="ET368" s="49"/>
      <c r="EU368" s="49"/>
      <c r="EV368" s="49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</row>
    <row r="369" spans="18:166" x14ac:dyDescent="0.25">
      <c r="R369" s="30"/>
      <c r="S369" s="45"/>
      <c r="T369" s="45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9"/>
      <c r="DU369" s="49"/>
      <c r="DV369" s="49"/>
      <c r="DW369" s="49"/>
      <c r="DX369" s="49"/>
      <c r="DY369" s="49"/>
      <c r="DZ369" s="49"/>
      <c r="EA369" s="49"/>
      <c r="EB369" s="49"/>
      <c r="EC369" s="49"/>
      <c r="ED369" s="49"/>
      <c r="EE369" s="49"/>
      <c r="EF369" s="49"/>
      <c r="EG369" s="49"/>
      <c r="EH369" s="49"/>
      <c r="EI369" s="49"/>
      <c r="EJ369" s="49"/>
      <c r="EK369" s="49"/>
      <c r="EL369" s="49"/>
      <c r="EM369" s="49"/>
      <c r="EN369" s="49"/>
      <c r="EO369" s="49"/>
      <c r="EP369" s="49"/>
      <c r="EQ369" s="49"/>
      <c r="ER369" s="49"/>
      <c r="ES369" s="49"/>
      <c r="ET369" s="49"/>
      <c r="EU369" s="49"/>
      <c r="EV369" s="49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</row>
    <row r="370" spans="18:166" x14ac:dyDescent="0.25">
      <c r="R370" s="30"/>
      <c r="S370" s="45"/>
      <c r="T370" s="45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9"/>
      <c r="DU370" s="49"/>
      <c r="DV370" s="49"/>
      <c r="DW370" s="49"/>
      <c r="DX370" s="49"/>
      <c r="DY370" s="49"/>
      <c r="DZ370" s="49"/>
      <c r="EA370" s="49"/>
      <c r="EB370" s="49"/>
      <c r="EC370" s="49"/>
      <c r="ED370" s="49"/>
      <c r="EE370" s="49"/>
      <c r="EF370" s="49"/>
      <c r="EG370" s="49"/>
      <c r="EH370" s="49"/>
      <c r="EI370" s="49"/>
      <c r="EJ370" s="49"/>
      <c r="EK370" s="49"/>
      <c r="EL370" s="49"/>
      <c r="EM370" s="49"/>
      <c r="EN370" s="49"/>
      <c r="EO370" s="49"/>
      <c r="EP370" s="49"/>
      <c r="EQ370" s="49"/>
      <c r="ER370" s="49"/>
      <c r="ES370" s="49"/>
      <c r="ET370" s="49"/>
      <c r="EU370" s="49"/>
      <c r="EV370" s="49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</row>
    <row r="371" spans="18:166" x14ac:dyDescent="0.25">
      <c r="R371" s="30"/>
      <c r="S371" s="45"/>
      <c r="T371" s="45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9"/>
      <c r="DU371" s="49"/>
      <c r="DV371" s="49"/>
      <c r="DW371" s="49"/>
      <c r="DX371" s="49"/>
      <c r="DY371" s="49"/>
      <c r="DZ371" s="49"/>
      <c r="EA371" s="49"/>
      <c r="EB371" s="49"/>
      <c r="EC371" s="49"/>
      <c r="ED371" s="49"/>
      <c r="EE371" s="49"/>
      <c r="EF371" s="49"/>
      <c r="EG371" s="49"/>
      <c r="EH371" s="49"/>
      <c r="EI371" s="49"/>
      <c r="EJ371" s="49"/>
      <c r="EK371" s="49"/>
      <c r="EL371" s="49"/>
      <c r="EM371" s="49"/>
      <c r="EN371" s="49"/>
      <c r="EO371" s="49"/>
      <c r="EP371" s="49"/>
      <c r="EQ371" s="49"/>
      <c r="ER371" s="49"/>
      <c r="ES371" s="49"/>
      <c r="ET371" s="49"/>
      <c r="EU371" s="49"/>
      <c r="EV371" s="49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</row>
    <row r="372" spans="18:166" x14ac:dyDescent="0.25">
      <c r="R372" s="30"/>
      <c r="S372" s="45"/>
      <c r="T372" s="45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9"/>
      <c r="DU372" s="49"/>
      <c r="DV372" s="49"/>
      <c r="DW372" s="49"/>
      <c r="DX372" s="49"/>
      <c r="DY372" s="49"/>
      <c r="DZ372" s="49"/>
      <c r="EA372" s="49"/>
      <c r="EB372" s="49"/>
      <c r="EC372" s="49"/>
      <c r="ED372" s="49"/>
      <c r="EE372" s="49"/>
      <c r="EF372" s="49"/>
      <c r="EG372" s="49"/>
      <c r="EH372" s="49"/>
      <c r="EI372" s="49"/>
      <c r="EJ372" s="49"/>
      <c r="EK372" s="49"/>
      <c r="EL372" s="49"/>
      <c r="EM372" s="49"/>
      <c r="EN372" s="49"/>
      <c r="EO372" s="49"/>
      <c r="EP372" s="49"/>
      <c r="EQ372" s="49"/>
      <c r="ER372" s="49"/>
      <c r="ES372" s="49"/>
      <c r="ET372" s="49"/>
      <c r="EU372" s="49"/>
      <c r="EV372" s="49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</row>
    <row r="373" spans="18:166" x14ac:dyDescent="0.25">
      <c r="R373" s="30"/>
      <c r="S373" s="45"/>
      <c r="T373" s="45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9"/>
      <c r="DU373" s="49"/>
      <c r="DV373" s="49"/>
      <c r="DW373" s="49"/>
      <c r="DX373" s="49"/>
      <c r="DY373" s="49"/>
      <c r="DZ373" s="49"/>
      <c r="EA373" s="49"/>
      <c r="EB373" s="49"/>
      <c r="EC373" s="49"/>
      <c r="ED373" s="49"/>
      <c r="EE373" s="49"/>
      <c r="EF373" s="49"/>
      <c r="EG373" s="49"/>
      <c r="EH373" s="49"/>
      <c r="EI373" s="49"/>
      <c r="EJ373" s="49"/>
      <c r="EK373" s="49"/>
      <c r="EL373" s="49"/>
      <c r="EM373" s="49"/>
      <c r="EN373" s="49"/>
      <c r="EO373" s="49"/>
      <c r="EP373" s="49"/>
      <c r="EQ373" s="49"/>
      <c r="ER373" s="49"/>
      <c r="ES373" s="49"/>
      <c r="ET373" s="49"/>
      <c r="EU373" s="49"/>
      <c r="EV373" s="49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</row>
    <row r="374" spans="18:166" x14ac:dyDescent="0.25">
      <c r="R374" s="30"/>
      <c r="S374" s="45"/>
      <c r="T374" s="45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9"/>
      <c r="DU374" s="49"/>
      <c r="DV374" s="49"/>
      <c r="DW374" s="49"/>
      <c r="DX374" s="49"/>
      <c r="DY374" s="49"/>
      <c r="DZ374" s="49"/>
      <c r="EA374" s="49"/>
      <c r="EB374" s="49"/>
      <c r="EC374" s="49"/>
      <c r="ED374" s="49"/>
      <c r="EE374" s="49"/>
      <c r="EF374" s="49"/>
      <c r="EG374" s="49"/>
      <c r="EH374" s="49"/>
      <c r="EI374" s="49"/>
      <c r="EJ374" s="49"/>
      <c r="EK374" s="49"/>
      <c r="EL374" s="49"/>
      <c r="EM374" s="49"/>
      <c r="EN374" s="49"/>
      <c r="EO374" s="49"/>
      <c r="EP374" s="49"/>
      <c r="EQ374" s="49"/>
      <c r="ER374" s="49"/>
      <c r="ES374" s="49"/>
      <c r="ET374" s="49"/>
      <c r="EU374" s="49"/>
      <c r="EV374" s="49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</row>
    <row r="375" spans="18:166" x14ac:dyDescent="0.25">
      <c r="R375" s="30"/>
      <c r="S375" s="45"/>
      <c r="T375" s="45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9"/>
      <c r="DU375" s="49"/>
      <c r="DV375" s="49"/>
      <c r="DW375" s="49"/>
      <c r="DX375" s="49"/>
      <c r="DY375" s="49"/>
      <c r="DZ375" s="49"/>
      <c r="EA375" s="49"/>
      <c r="EB375" s="49"/>
      <c r="EC375" s="49"/>
      <c r="ED375" s="49"/>
      <c r="EE375" s="49"/>
      <c r="EF375" s="49"/>
      <c r="EG375" s="49"/>
      <c r="EH375" s="49"/>
      <c r="EI375" s="49"/>
      <c r="EJ375" s="49"/>
      <c r="EK375" s="49"/>
      <c r="EL375" s="49"/>
      <c r="EM375" s="49"/>
      <c r="EN375" s="49"/>
      <c r="EO375" s="49"/>
      <c r="EP375" s="49"/>
      <c r="EQ375" s="49"/>
      <c r="ER375" s="49"/>
      <c r="ES375" s="49"/>
      <c r="ET375" s="49"/>
      <c r="EU375" s="49"/>
      <c r="EV375" s="49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</row>
    <row r="376" spans="18:166" x14ac:dyDescent="0.25">
      <c r="R376" s="30"/>
      <c r="S376" s="45"/>
      <c r="T376" s="45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9"/>
      <c r="DU376" s="49"/>
      <c r="DV376" s="49"/>
      <c r="DW376" s="49"/>
      <c r="DX376" s="49"/>
      <c r="DY376" s="49"/>
      <c r="DZ376" s="49"/>
      <c r="EA376" s="49"/>
      <c r="EB376" s="49"/>
      <c r="EC376" s="49"/>
      <c r="ED376" s="49"/>
      <c r="EE376" s="49"/>
      <c r="EF376" s="49"/>
      <c r="EG376" s="49"/>
      <c r="EH376" s="49"/>
      <c r="EI376" s="49"/>
      <c r="EJ376" s="49"/>
      <c r="EK376" s="49"/>
      <c r="EL376" s="49"/>
      <c r="EM376" s="49"/>
      <c r="EN376" s="49"/>
      <c r="EO376" s="49"/>
      <c r="EP376" s="49"/>
      <c r="EQ376" s="49"/>
      <c r="ER376" s="49"/>
      <c r="ES376" s="49"/>
      <c r="ET376" s="49"/>
      <c r="EU376" s="49"/>
      <c r="EV376" s="49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</row>
    <row r="377" spans="18:166" x14ac:dyDescent="0.25">
      <c r="R377" s="30"/>
      <c r="S377" s="45"/>
      <c r="T377" s="45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9"/>
      <c r="DU377" s="49"/>
      <c r="DV377" s="49"/>
      <c r="DW377" s="49"/>
      <c r="DX377" s="49"/>
      <c r="DY377" s="49"/>
      <c r="DZ377" s="49"/>
      <c r="EA377" s="49"/>
      <c r="EB377" s="49"/>
      <c r="EC377" s="49"/>
      <c r="ED377" s="49"/>
      <c r="EE377" s="49"/>
      <c r="EF377" s="49"/>
      <c r="EG377" s="49"/>
      <c r="EH377" s="49"/>
      <c r="EI377" s="49"/>
      <c r="EJ377" s="49"/>
      <c r="EK377" s="49"/>
      <c r="EL377" s="49"/>
      <c r="EM377" s="49"/>
      <c r="EN377" s="49"/>
      <c r="EO377" s="49"/>
      <c r="EP377" s="49"/>
      <c r="EQ377" s="49"/>
      <c r="ER377" s="49"/>
      <c r="ES377" s="49"/>
      <c r="ET377" s="49"/>
      <c r="EU377" s="49"/>
      <c r="EV377" s="49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</row>
    <row r="378" spans="18:166" x14ac:dyDescent="0.25">
      <c r="R378" s="30"/>
      <c r="S378" s="45"/>
      <c r="T378" s="45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9"/>
      <c r="DU378" s="49"/>
      <c r="DV378" s="49"/>
      <c r="DW378" s="49"/>
      <c r="DX378" s="49"/>
      <c r="DY378" s="49"/>
      <c r="DZ378" s="49"/>
      <c r="EA378" s="49"/>
      <c r="EB378" s="49"/>
      <c r="EC378" s="49"/>
      <c r="ED378" s="49"/>
      <c r="EE378" s="49"/>
      <c r="EF378" s="49"/>
      <c r="EG378" s="49"/>
      <c r="EH378" s="49"/>
      <c r="EI378" s="49"/>
      <c r="EJ378" s="49"/>
      <c r="EK378" s="49"/>
      <c r="EL378" s="49"/>
      <c r="EM378" s="49"/>
      <c r="EN378" s="49"/>
      <c r="EO378" s="49"/>
      <c r="EP378" s="49"/>
      <c r="EQ378" s="49"/>
      <c r="ER378" s="49"/>
      <c r="ES378" s="49"/>
      <c r="ET378" s="49"/>
      <c r="EU378" s="49"/>
      <c r="EV378" s="49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</row>
    <row r="379" spans="18:166" x14ac:dyDescent="0.25">
      <c r="R379" s="30"/>
      <c r="S379" s="45"/>
      <c r="T379" s="45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9"/>
      <c r="DU379" s="49"/>
      <c r="DV379" s="49"/>
      <c r="DW379" s="49"/>
      <c r="DX379" s="49"/>
      <c r="DY379" s="49"/>
      <c r="DZ379" s="49"/>
      <c r="EA379" s="49"/>
      <c r="EB379" s="49"/>
      <c r="EC379" s="49"/>
      <c r="ED379" s="49"/>
      <c r="EE379" s="49"/>
      <c r="EF379" s="49"/>
      <c r="EG379" s="49"/>
      <c r="EH379" s="49"/>
      <c r="EI379" s="49"/>
      <c r="EJ379" s="49"/>
      <c r="EK379" s="49"/>
      <c r="EL379" s="49"/>
      <c r="EM379" s="49"/>
      <c r="EN379" s="49"/>
      <c r="EO379" s="49"/>
      <c r="EP379" s="49"/>
      <c r="EQ379" s="49"/>
      <c r="ER379" s="49"/>
      <c r="ES379" s="49"/>
      <c r="ET379" s="49"/>
      <c r="EU379" s="49"/>
      <c r="EV379" s="49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</row>
    <row r="380" spans="18:166" x14ac:dyDescent="0.25">
      <c r="R380" s="30"/>
      <c r="S380" s="45"/>
      <c r="T380" s="45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9"/>
      <c r="DU380" s="49"/>
      <c r="DV380" s="49"/>
      <c r="DW380" s="49"/>
      <c r="DX380" s="49"/>
      <c r="DY380" s="49"/>
      <c r="DZ380" s="49"/>
      <c r="EA380" s="49"/>
      <c r="EB380" s="49"/>
      <c r="EC380" s="49"/>
      <c r="ED380" s="49"/>
      <c r="EE380" s="49"/>
      <c r="EF380" s="49"/>
      <c r="EG380" s="49"/>
      <c r="EH380" s="49"/>
      <c r="EI380" s="49"/>
      <c r="EJ380" s="49"/>
      <c r="EK380" s="49"/>
      <c r="EL380" s="49"/>
      <c r="EM380" s="49"/>
      <c r="EN380" s="49"/>
      <c r="EO380" s="49"/>
      <c r="EP380" s="49"/>
      <c r="EQ380" s="49"/>
      <c r="ER380" s="49"/>
      <c r="ES380" s="49"/>
      <c r="ET380" s="49"/>
      <c r="EU380" s="49"/>
      <c r="EV380" s="49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</row>
    <row r="381" spans="18:166" x14ac:dyDescent="0.25">
      <c r="R381" s="30"/>
      <c r="S381" s="45"/>
      <c r="T381" s="45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9"/>
      <c r="DU381" s="49"/>
      <c r="DV381" s="49"/>
      <c r="DW381" s="49"/>
      <c r="DX381" s="49"/>
      <c r="DY381" s="49"/>
      <c r="DZ381" s="49"/>
      <c r="EA381" s="49"/>
      <c r="EB381" s="49"/>
      <c r="EC381" s="49"/>
      <c r="ED381" s="49"/>
      <c r="EE381" s="49"/>
      <c r="EF381" s="49"/>
      <c r="EG381" s="49"/>
      <c r="EH381" s="49"/>
      <c r="EI381" s="49"/>
      <c r="EJ381" s="49"/>
      <c r="EK381" s="49"/>
      <c r="EL381" s="49"/>
      <c r="EM381" s="49"/>
      <c r="EN381" s="49"/>
      <c r="EO381" s="49"/>
      <c r="EP381" s="49"/>
      <c r="EQ381" s="49"/>
      <c r="ER381" s="49"/>
      <c r="ES381" s="49"/>
      <c r="ET381" s="49"/>
      <c r="EU381" s="49"/>
      <c r="EV381" s="49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</row>
    <row r="382" spans="18:166" x14ac:dyDescent="0.25">
      <c r="R382" s="30"/>
      <c r="S382" s="26"/>
      <c r="T382" s="26"/>
      <c r="U382" s="31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31"/>
      <c r="CN382" s="31"/>
      <c r="CO382" s="31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</row>
    <row r="383" spans="18:166" x14ac:dyDescent="0.25">
      <c r="R383" s="30"/>
      <c r="S383" s="26"/>
      <c r="T383" s="26"/>
      <c r="U383" s="31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31"/>
      <c r="CN383" s="31"/>
      <c r="CO383" s="31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</row>
    <row r="384" spans="18:166" x14ac:dyDescent="0.25">
      <c r="R384" s="30"/>
      <c r="S384" s="26"/>
      <c r="T384" s="26"/>
      <c r="U384" s="31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31"/>
      <c r="CN384" s="31"/>
      <c r="CO384" s="31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</row>
    <row r="385" spans="18:109" x14ac:dyDescent="0.25">
      <c r="R385" s="30"/>
      <c r="S385" s="26"/>
      <c r="T385" s="26"/>
      <c r="U385" s="31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31"/>
      <c r="CN385" s="31"/>
      <c r="CO385" s="31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</row>
    <row r="386" spans="18:109" x14ac:dyDescent="0.25">
      <c r="R386" s="30"/>
      <c r="S386" s="26"/>
      <c r="T386" s="26"/>
      <c r="U386" s="31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31"/>
      <c r="CN386" s="31"/>
      <c r="CO386" s="31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</row>
    <row r="387" spans="18:109" x14ac:dyDescent="0.25">
      <c r="R387" s="30"/>
      <c r="S387" s="26"/>
      <c r="T387" s="26"/>
      <c r="U387" s="31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31"/>
      <c r="CN387" s="31"/>
      <c r="CO387" s="31"/>
      <c r="CP387" s="32"/>
      <c r="CQ387" s="32"/>
      <c r="CR387" s="32"/>
      <c r="CS387" s="32"/>
      <c r="CT387" s="32"/>
      <c r="CU387" s="32"/>
      <c r="CV387" s="32"/>
      <c r="CW387" s="32"/>
      <c r="CX387" s="32"/>
      <c r="CY387" s="32"/>
      <c r="CZ387" s="32"/>
      <c r="DA387" s="32"/>
      <c r="DB387" s="32"/>
      <c r="DC387" s="32"/>
      <c r="DD387" s="32"/>
      <c r="DE387" s="32"/>
    </row>
    <row r="388" spans="18:109" x14ac:dyDescent="0.25">
      <c r="R388" s="30"/>
      <c r="S388" s="26"/>
      <c r="T388" s="26"/>
      <c r="U388" s="31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31"/>
      <c r="CN388" s="31"/>
      <c r="CO388" s="31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</row>
    <row r="389" spans="18:109" x14ac:dyDescent="0.25">
      <c r="R389" s="30"/>
      <c r="S389" s="26"/>
      <c r="T389" s="26"/>
      <c r="U389" s="31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31"/>
      <c r="CN389" s="31"/>
      <c r="CO389" s="31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</row>
    <row r="390" spans="18:109" x14ac:dyDescent="0.25">
      <c r="R390" s="30"/>
      <c r="S390" s="26"/>
      <c r="T390" s="26"/>
      <c r="U390" s="31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31"/>
      <c r="CN390" s="31"/>
      <c r="CO390" s="31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</row>
    <row r="391" spans="18:109" x14ac:dyDescent="0.25">
      <c r="R391" s="30"/>
      <c r="S391" s="26"/>
      <c r="T391" s="26"/>
      <c r="U391" s="31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31"/>
      <c r="CN391" s="31"/>
      <c r="CO391" s="31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</row>
    <row r="392" spans="18:109" x14ac:dyDescent="0.25">
      <c r="R392" s="30"/>
      <c r="S392" s="26"/>
      <c r="T392" s="26"/>
      <c r="U392" s="31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31"/>
      <c r="CN392" s="31"/>
      <c r="CO392" s="31"/>
      <c r="CP392" s="32"/>
      <c r="CQ392" s="32"/>
      <c r="CR392" s="32"/>
      <c r="CS392" s="32"/>
      <c r="CT392" s="32"/>
      <c r="CU392" s="32"/>
      <c r="CV392" s="32"/>
      <c r="CW392" s="32"/>
      <c r="CX392" s="32"/>
      <c r="CY392" s="32"/>
      <c r="CZ392" s="32"/>
      <c r="DA392" s="32"/>
      <c r="DB392" s="32"/>
      <c r="DC392" s="32"/>
      <c r="DD392" s="32"/>
      <c r="DE392" s="32"/>
    </row>
    <row r="393" spans="18:109" x14ac:dyDescent="0.25">
      <c r="R393" s="30"/>
      <c r="S393" s="26"/>
      <c r="T393" s="26"/>
      <c r="U393" s="31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31"/>
      <c r="CN393" s="31"/>
      <c r="CO393" s="31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</row>
    <row r="394" spans="18:109" x14ac:dyDescent="0.25">
      <c r="R394" s="30"/>
      <c r="S394" s="26"/>
      <c r="T394" s="26"/>
      <c r="U394" s="31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31"/>
      <c r="CN394" s="31"/>
      <c r="CO394" s="31"/>
      <c r="CP394" s="32"/>
      <c r="CQ394" s="32"/>
      <c r="CR394" s="32"/>
      <c r="CS394" s="32"/>
      <c r="CT394" s="32"/>
      <c r="CU394" s="32"/>
      <c r="CV394" s="32"/>
      <c r="CW394" s="32"/>
      <c r="CX394" s="32"/>
      <c r="CY394" s="32"/>
      <c r="CZ394" s="32"/>
      <c r="DA394" s="32"/>
      <c r="DB394" s="32"/>
      <c r="DC394" s="32"/>
      <c r="DD394" s="32"/>
      <c r="DE394" s="32"/>
    </row>
    <row r="395" spans="18:109" x14ac:dyDescent="0.25">
      <c r="R395" s="30"/>
      <c r="S395" s="26"/>
      <c r="T395" s="26"/>
      <c r="U395" s="31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31"/>
      <c r="CN395" s="31"/>
      <c r="CO395" s="31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</row>
    <row r="396" spans="18:109" x14ac:dyDescent="0.25">
      <c r="R396" s="30"/>
      <c r="S396" s="26"/>
      <c r="T396" s="26"/>
      <c r="U396" s="31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31"/>
      <c r="CN396" s="31"/>
      <c r="CO396" s="31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</row>
    <row r="397" spans="18:109" x14ac:dyDescent="0.25">
      <c r="R397" s="30"/>
      <c r="S397" s="26"/>
      <c r="T397" s="26"/>
      <c r="U397" s="31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31"/>
      <c r="CN397" s="31"/>
      <c r="CO397" s="31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</row>
    <row r="398" spans="18:109" x14ac:dyDescent="0.25">
      <c r="R398" s="30"/>
      <c r="S398" s="26"/>
      <c r="T398" s="26"/>
      <c r="U398" s="31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31"/>
      <c r="CN398" s="31"/>
      <c r="CO398" s="31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</row>
    <row r="399" spans="18:109" x14ac:dyDescent="0.25">
      <c r="R399" s="30"/>
      <c r="S399" s="26"/>
      <c r="T399" s="26"/>
      <c r="U399" s="31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31"/>
      <c r="CN399" s="31"/>
      <c r="CO399" s="31"/>
      <c r="CP399" s="32"/>
      <c r="CQ399" s="32"/>
      <c r="CR399" s="32"/>
      <c r="CS399" s="32"/>
      <c r="CT399" s="32"/>
      <c r="CU399" s="32"/>
      <c r="CV399" s="32"/>
      <c r="CW399" s="32"/>
      <c r="CX399" s="32"/>
      <c r="CY399" s="32"/>
      <c r="CZ399" s="32"/>
      <c r="DA399" s="32"/>
      <c r="DB399" s="32"/>
      <c r="DC399" s="32"/>
      <c r="DD399" s="32"/>
      <c r="DE399" s="32"/>
    </row>
    <row r="400" spans="18:109" x14ac:dyDescent="0.25">
      <c r="R400" s="30"/>
      <c r="S400" s="26"/>
      <c r="T400" s="26"/>
      <c r="U400" s="31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31"/>
      <c r="CN400" s="31"/>
      <c r="CO400" s="31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</row>
    <row r="401" spans="18:109" x14ac:dyDescent="0.25">
      <c r="R401" s="30"/>
      <c r="S401" s="26"/>
      <c r="T401" s="26"/>
      <c r="U401" s="31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31"/>
      <c r="CN401" s="31"/>
      <c r="CO401" s="31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</row>
    <row r="402" spans="18:109" x14ac:dyDescent="0.25">
      <c r="R402" s="30"/>
      <c r="S402" s="26"/>
      <c r="T402" s="26"/>
      <c r="U402" s="31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31"/>
      <c r="CN402" s="31"/>
      <c r="CO402" s="31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</row>
    <row r="403" spans="18:109" x14ac:dyDescent="0.25">
      <c r="R403" s="30"/>
      <c r="S403" s="26"/>
      <c r="T403" s="26"/>
      <c r="U403" s="31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31"/>
      <c r="CN403" s="31"/>
      <c r="CO403" s="31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</row>
    <row r="404" spans="18:109" x14ac:dyDescent="0.25">
      <c r="R404" s="30"/>
      <c r="S404" s="26"/>
      <c r="T404" s="26"/>
      <c r="U404" s="31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31"/>
      <c r="CN404" s="31"/>
      <c r="CO404" s="31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</row>
    <row r="405" spans="18:109" x14ac:dyDescent="0.25">
      <c r="R405" s="30"/>
      <c r="S405" s="26"/>
      <c r="T405" s="26"/>
      <c r="U405" s="31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31"/>
      <c r="CN405" s="31"/>
      <c r="CO405" s="31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</row>
    <row r="406" spans="18:109" x14ac:dyDescent="0.25">
      <c r="R406" s="30"/>
      <c r="S406" s="26"/>
      <c r="T406" s="26"/>
      <c r="U406" s="31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31"/>
      <c r="CN406" s="31"/>
      <c r="CO406" s="31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</row>
    <row r="407" spans="18:109" x14ac:dyDescent="0.25">
      <c r="R407" s="30"/>
      <c r="S407" s="26"/>
      <c r="T407" s="26"/>
      <c r="U407" s="31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31"/>
      <c r="CN407" s="31"/>
      <c r="CO407" s="31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</row>
    <row r="408" spans="18:109" x14ac:dyDescent="0.25">
      <c r="R408" s="30"/>
      <c r="S408" s="26"/>
      <c r="T408" s="26"/>
      <c r="U408" s="31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31"/>
      <c r="CN408" s="31"/>
      <c r="CO408" s="31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</row>
    <row r="409" spans="18:109" x14ac:dyDescent="0.25">
      <c r="R409" s="30"/>
      <c r="S409" s="26"/>
      <c r="T409" s="26"/>
      <c r="U409" s="31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31"/>
      <c r="CN409" s="31"/>
      <c r="CO409" s="31"/>
      <c r="CP409" s="32"/>
      <c r="CQ409" s="32"/>
      <c r="CR409" s="32"/>
      <c r="CS409" s="32"/>
      <c r="CT409" s="32"/>
      <c r="CU409" s="32"/>
      <c r="CV409" s="32"/>
      <c r="CW409" s="32"/>
      <c r="CX409" s="32"/>
      <c r="CY409" s="32"/>
      <c r="CZ409" s="32"/>
      <c r="DA409" s="32"/>
      <c r="DB409" s="32"/>
      <c r="DC409" s="32"/>
      <c r="DD409" s="32"/>
      <c r="DE409" s="32"/>
    </row>
    <row r="410" spans="18:109" x14ac:dyDescent="0.25">
      <c r="R410" s="30"/>
      <c r="S410" s="26"/>
      <c r="T410" s="26"/>
      <c r="U410" s="31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31"/>
      <c r="CN410" s="31"/>
      <c r="CO410" s="31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</row>
    <row r="411" spans="18:109" x14ac:dyDescent="0.25">
      <c r="R411" s="30"/>
      <c r="S411" s="26"/>
      <c r="T411" s="26"/>
      <c r="U411" s="31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31"/>
      <c r="CN411" s="31"/>
      <c r="CO411" s="31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</row>
    <row r="412" spans="18:109" x14ac:dyDescent="0.25">
      <c r="R412" s="30"/>
      <c r="S412" s="26"/>
      <c r="T412" s="26"/>
      <c r="U412" s="31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31"/>
      <c r="CN412" s="31"/>
      <c r="CO412" s="31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</row>
    <row r="413" spans="18:109" x14ac:dyDescent="0.25">
      <c r="R413" s="30"/>
      <c r="S413" s="26"/>
      <c r="T413" s="26"/>
      <c r="U413" s="31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31"/>
      <c r="CN413" s="31"/>
      <c r="CO413" s="31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</row>
    <row r="414" spans="18:109" x14ac:dyDescent="0.25">
      <c r="R414" s="30"/>
      <c r="S414" s="26"/>
      <c r="T414" s="26"/>
      <c r="U414" s="31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31"/>
      <c r="CN414" s="31"/>
      <c r="CO414" s="31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</row>
    <row r="415" spans="18:109" x14ac:dyDescent="0.25">
      <c r="R415" s="30"/>
      <c r="S415" s="26"/>
      <c r="T415" s="26"/>
      <c r="U415" s="31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31"/>
      <c r="CN415" s="31"/>
      <c r="CO415" s="31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</row>
    <row r="416" spans="18:109" x14ac:dyDescent="0.25">
      <c r="R416" s="30"/>
      <c r="S416" s="26"/>
      <c r="T416" s="26"/>
      <c r="U416" s="31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31"/>
      <c r="CN416" s="31"/>
      <c r="CO416" s="31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</row>
    <row r="417" spans="18:109" x14ac:dyDescent="0.25">
      <c r="R417" s="30"/>
      <c r="S417" s="26"/>
      <c r="T417" s="26"/>
      <c r="U417" s="31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31"/>
      <c r="CN417" s="31"/>
      <c r="CO417" s="31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</row>
    <row r="418" spans="18:109" x14ac:dyDescent="0.25">
      <c r="R418" s="30"/>
      <c r="S418" s="26"/>
      <c r="T418" s="26"/>
      <c r="U418" s="31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31"/>
      <c r="CN418" s="31"/>
      <c r="CO418" s="31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</row>
    <row r="419" spans="18:109" x14ac:dyDescent="0.25">
      <c r="R419" s="30"/>
      <c r="S419" s="26"/>
      <c r="T419" s="26"/>
      <c r="U419" s="31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31"/>
      <c r="CN419" s="31"/>
      <c r="CO419" s="31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</row>
    <row r="420" spans="18:109" x14ac:dyDescent="0.25">
      <c r="R420" s="30"/>
      <c r="S420" s="26"/>
      <c r="T420" s="26"/>
      <c r="U420" s="31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31"/>
      <c r="CN420" s="31"/>
      <c r="CO420" s="31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</row>
    <row r="421" spans="18:109" x14ac:dyDescent="0.25">
      <c r="R421" s="30"/>
      <c r="S421" s="26"/>
      <c r="T421" s="26"/>
      <c r="U421" s="31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31"/>
      <c r="CN421" s="31"/>
      <c r="CO421" s="31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</row>
    <row r="422" spans="18:109" x14ac:dyDescent="0.25">
      <c r="R422" s="30"/>
      <c r="S422" s="26"/>
      <c r="T422" s="26"/>
      <c r="U422" s="31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31"/>
      <c r="CN422" s="31"/>
      <c r="CO422" s="31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</row>
    <row r="423" spans="18:109" x14ac:dyDescent="0.25">
      <c r="R423" s="30"/>
      <c r="S423" s="26"/>
      <c r="T423" s="26"/>
      <c r="U423" s="31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31"/>
      <c r="CN423" s="31"/>
      <c r="CO423" s="31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</row>
    <row r="424" spans="18:109" x14ac:dyDescent="0.25">
      <c r="R424" s="30"/>
      <c r="S424" s="26"/>
      <c r="T424" s="26"/>
      <c r="U424" s="31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31"/>
      <c r="CN424" s="31"/>
      <c r="CO424" s="31"/>
      <c r="CP424" s="32"/>
      <c r="CQ424" s="32"/>
      <c r="CR424" s="32"/>
      <c r="CS424" s="32"/>
      <c r="CT424" s="32"/>
      <c r="CU424" s="32"/>
      <c r="CV424" s="32"/>
      <c r="CW424" s="32"/>
      <c r="CX424" s="32"/>
      <c r="CY424" s="32"/>
      <c r="CZ424" s="32"/>
      <c r="DA424" s="32"/>
      <c r="DB424" s="32"/>
      <c r="DC424" s="32"/>
      <c r="DD424" s="32"/>
      <c r="DE424" s="32"/>
    </row>
    <row r="425" spans="18:109" x14ac:dyDescent="0.25">
      <c r="R425" s="30"/>
      <c r="S425" s="26"/>
      <c r="T425" s="26"/>
      <c r="U425" s="31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31"/>
      <c r="CN425" s="31"/>
      <c r="CO425" s="31"/>
      <c r="CP425" s="32"/>
      <c r="CQ425" s="32"/>
      <c r="CR425" s="32"/>
      <c r="CS425" s="32"/>
      <c r="CT425" s="32"/>
      <c r="CU425" s="32"/>
      <c r="CV425" s="32"/>
      <c r="CW425" s="32"/>
      <c r="CX425" s="32"/>
      <c r="CY425" s="32"/>
      <c r="CZ425" s="32"/>
      <c r="DA425" s="32"/>
      <c r="DB425" s="32"/>
      <c r="DC425" s="32"/>
      <c r="DD425" s="32"/>
      <c r="DE425" s="32"/>
    </row>
    <row r="426" spans="18:109" x14ac:dyDescent="0.25">
      <c r="R426" s="30"/>
      <c r="S426" s="26"/>
      <c r="T426" s="26"/>
      <c r="U426" s="31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31"/>
      <c r="CN426" s="31"/>
      <c r="CO426" s="31"/>
      <c r="CP426" s="32"/>
      <c r="CQ426" s="32"/>
      <c r="CR426" s="32"/>
      <c r="CS426" s="32"/>
      <c r="CT426" s="32"/>
      <c r="CU426" s="32"/>
      <c r="CV426" s="32"/>
      <c r="CW426" s="32"/>
      <c r="CX426" s="32"/>
      <c r="CY426" s="32"/>
      <c r="CZ426" s="32"/>
      <c r="DA426" s="32"/>
      <c r="DB426" s="32"/>
      <c r="DC426" s="32"/>
      <c r="DD426" s="32"/>
      <c r="DE426" s="32"/>
    </row>
    <row r="427" spans="18:109" x14ac:dyDescent="0.25">
      <c r="R427" s="30"/>
      <c r="S427" s="26"/>
      <c r="T427" s="26"/>
      <c r="U427" s="31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31"/>
      <c r="CN427" s="31"/>
      <c r="CO427" s="31"/>
      <c r="CP427" s="32"/>
      <c r="CQ427" s="32"/>
      <c r="CR427" s="32"/>
      <c r="CS427" s="32"/>
      <c r="CT427" s="32"/>
      <c r="CU427" s="32"/>
      <c r="CV427" s="32"/>
      <c r="CW427" s="32"/>
      <c r="CX427" s="32"/>
      <c r="CY427" s="32"/>
      <c r="CZ427" s="32"/>
      <c r="DA427" s="32"/>
      <c r="DB427" s="32"/>
      <c r="DC427" s="32"/>
      <c r="DD427" s="32"/>
      <c r="DE427" s="32"/>
    </row>
    <row r="428" spans="18:109" x14ac:dyDescent="0.25">
      <c r="R428" s="30"/>
      <c r="S428" s="26"/>
      <c r="T428" s="26"/>
      <c r="U428" s="31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31"/>
      <c r="CN428" s="31"/>
      <c r="CO428" s="31"/>
      <c r="CP428" s="32"/>
      <c r="CQ428" s="32"/>
      <c r="CR428" s="32"/>
      <c r="CS428" s="32"/>
      <c r="CT428" s="32"/>
      <c r="CU428" s="32"/>
      <c r="CV428" s="32"/>
      <c r="CW428" s="32"/>
      <c r="CX428" s="32"/>
      <c r="CY428" s="32"/>
      <c r="CZ428" s="32"/>
      <c r="DA428" s="32"/>
      <c r="DB428" s="32"/>
      <c r="DC428" s="32"/>
      <c r="DD428" s="32"/>
      <c r="DE428" s="32"/>
    </row>
    <row r="429" spans="18:109" x14ac:dyDescent="0.25">
      <c r="R429" s="30"/>
      <c r="S429" s="26"/>
      <c r="T429" s="26"/>
      <c r="U429" s="31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31"/>
      <c r="CN429" s="31"/>
      <c r="CO429" s="31"/>
      <c r="CP429" s="32"/>
      <c r="CQ429" s="32"/>
      <c r="CR429" s="32"/>
      <c r="CS429" s="32"/>
      <c r="CT429" s="32"/>
      <c r="CU429" s="32"/>
      <c r="CV429" s="32"/>
      <c r="CW429" s="32"/>
      <c r="CX429" s="32"/>
      <c r="CY429" s="32"/>
      <c r="CZ429" s="32"/>
      <c r="DA429" s="32"/>
      <c r="DB429" s="32"/>
      <c r="DC429" s="32"/>
      <c r="DD429" s="32"/>
      <c r="DE429" s="32"/>
    </row>
    <row r="430" spans="18:109" x14ac:dyDescent="0.25">
      <c r="R430" s="30"/>
      <c r="S430" s="26"/>
      <c r="T430" s="26"/>
      <c r="U430" s="31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31"/>
      <c r="CN430" s="31"/>
      <c r="CO430" s="31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</row>
    <row r="431" spans="18:109" x14ac:dyDescent="0.25">
      <c r="R431" s="30"/>
      <c r="S431" s="26"/>
      <c r="T431" s="26"/>
      <c r="U431" s="31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31"/>
      <c r="CN431" s="31"/>
      <c r="CO431" s="31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</row>
    <row r="432" spans="18:109" x14ac:dyDescent="0.25">
      <c r="R432" s="30"/>
      <c r="S432" s="26"/>
      <c r="T432" s="26"/>
      <c r="U432" s="31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31"/>
      <c r="CN432" s="31"/>
      <c r="CO432" s="31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</row>
    <row r="433" spans="18:109" x14ac:dyDescent="0.25">
      <c r="R433" s="30"/>
      <c r="S433" s="26"/>
      <c r="T433" s="26"/>
      <c r="U433" s="31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31"/>
      <c r="CN433" s="31"/>
      <c r="CO433" s="31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</row>
    <row r="434" spans="18:109" x14ac:dyDescent="0.25">
      <c r="R434" s="30"/>
      <c r="S434" s="26"/>
      <c r="T434" s="26"/>
      <c r="U434" s="31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31"/>
      <c r="CN434" s="31"/>
      <c r="CO434" s="31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</row>
    <row r="435" spans="18:109" x14ac:dyDescent="0.25">
      <c r="R435" s="30"/>
      <c r="S435" s="26"/>
      <c r="T435" s="26"/>
      <c r="U435" s="31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31"/>
      <c r="CN435" s="31"/>
      <c r="CO435" s="31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</row>
    <row r="436" spans="18:109" x14ac:dyDescent="0.25">
      <c r="R436" s="30"/>
      <c r="S436" s="26"/>
      <c r="T436" s="26"/>
      <c r="U436" s="31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31"/>
      <c r="CN436" s="31"/>
      <c r="CO436" s="31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</row>
    <row r="437" spans="18:109" x14ac:dyDescent="0.25">
      <c r="R437" s="30"/>
      <c r="S437" s="26"/>
      <c r="T437" s="26"/>
      <c r="U437" s="31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31"/>
      <c r="CN437" s="31"/>
      <c r="CO437" s="31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</row>
    <row r="438" spans="18:109" x14ac:dyDescent="0.25">
      <c r="R438" s="30"/>
      <c r="S438" s="26"/>
      <c r="T438" s="26"/>
      <c r="U438" s="31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31"/>
      <c r="CN438" s="31"/>
      <c r="CO438" s="31"/>
      <c r="CP438" s="32"/>
      <c r="CQ438" s="32"/>
      <c r="CR438" s="32"/>
      <c r="CS438" s="32"/>
      <c r="CT438" s="32"/>
      <c r="CU438" s="32"/>
      <c r="CV438" s="32"/>
      <c r="CW438" s="32"/>
      <c r="CX438" s="32"/>
      <c r="CY438" s="32"/>
      <c r="CZ438" s="32"/>
      <c r="DA438" s="32"/>
      <c r="DB438" s="32"/>
      <c r="DC438" s="32"/>
      <c r="DD438" s="32"/>
      <c r="DE438" s="32"/>
    </row>
    <row r="439" spans="18:109" x14ac:dyDescent="0.25">
      <c r="R439" s="30"/>
      <c r="S439" s="26"/>
      <c r="T439" s="26"/>
      <c r="U439" s="31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31"/>
      <c r="CN439" s="31"/>
      <c r="CO439" s="31"/>
      <c r="CP439" s="32"/>
      <c r="CQ439" s="32"/>
      <c r="CR439" s="32"/>
      <c r="CS439" s="32"/>
      <c r="CT439" s="32"/>
      <c r="CU439" s="32"/>
      <c r="CV439" s="32"/>
      <c r="CW439" s="32"/>
      <c r="CX439" s="32"/>
      <c r="CY439" s="32"/>
      <c r="CZ439" s="32"/>
      <c r="DA439" s="32"/>
      <c r="DB439" s="32"/>
      <c r="DC439" s="32"/>
      <c r="DD439" s="32"/>
      <c r="DE439" s="32"/>
    </row>
    <row r="440" spans="18:109" x14ac:dyDescent="0.25">
      <c r="R440" s="30"/>
      <c r="S440" s="26"/>
      <c r="T440" s="26"/>
      <c r="U440" s="31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31"/>
      <c r="CN440" s="31"/>
      <c r="CO440" s="31"/>
      <c r="CP440" s="32"/>
      <c r="CQ440" s="32"/>
      <c r="CR440" s="32"/>
      <c r="CS440" s="32"/>
      <c r="CT440" s="32"/>
      <c r="CU440" s="32"/>
      <c r="CV440" s="32"/>
      <c r="CW440" s="32"/>
      <c r="CX440" s="32"/>
      <c r="CY440" s="32"/>
      <c r="CZ440" s="32"/>
      <c r="DA440" s="32"/>
      <c r="DB440" s="32"/>
      <c r="DC440" s="32"/>
      <c r="DD440" s="32"/>
      <c r="DE440" s="32"/>
    </row>
    <row r="441" spans="18:109" x14ac:dyDescent="0.25">
      <c r="R441" s="30"/>
      <c r="S441" s="26"/>
      <c r="T441" s="26"/>
      <c r="U441" s="31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31"/>
      <c r="CN441" s="31"/>
      <c r="CO441" s="31"/>
      <c r="CP441" s="32"/>
      <c r="CQ441" s="32"/>
      <c r="CR441" s="32"/>
      <c r="CS441" s="32"/>
      <c r="CT441" s="32"/>
      <c r="CU441" s="32"/>
      <c r="CV441" s="32"/>
      <c r="CW441" s="32"/>
      <c r="CX441" s="32"/>
      <c r="CY441" s="32"/>
      <c r="CZ441" s="32"/>
      <c r="DA441" s="32"/>
      <c r="DB441" s="32"/>
      <c r="DC441" s="32"/>
      <c r="DD441" s="32"/>
      <c r="DE441" s="32"/>
    </row>
    <row r="442" spans="18:109" x14ac:dyDescent="0.25">
      <c r="R442" s="30"/>
      <c r="S442" s="26"/>
      <c r="T442" s="26"/>
      <c r="U442" s="31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31"/>
      <c r="CN442" s="31"/>
      <c r="CO442" s="31"/>
      <c r="CP442" s="32"/>
      <c r="CQ442" s="32"/>
      <c r="CR442" s="32"/>
      <c r="CS442" s="32"/>
      <c r="CT442" s="32"/>
      <c r="CU442" s="32"/>
      <c r="CV442" s="32"/>
      <c r="CW442" s="32"/>
      <c r="CX442" s="32"/>
      <c r="CY442" s="32"/>
      <c r="CZ442" s="32"/>
      <c r="DA442" s="32"/>
      <c r="DB442" s="32"/>
      <c r="DC442" s="32"/>
      <c r="DD442" s="32"/>
      <c r="DE442" s="32"/>
    </row>
    <row r="443" spans="18:109" x14ac:dyDescent="0.25">
      <c r="R443" s="30"/>
      <c r="S443" s="26"/>
      <c r="T443" s="26"/>
      <c r="U443" s="3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31"/>
      <c r="CN443" s="31"/>
      <c r="CO443" s="31"/>
      <c r="CP443" s="32"/>
      <c r="CQ443" s="32"/>
      <c r="CR443" s="32"/>
      <c r="CS443" s="32"/>
      <c r="CT443" s="32"/>
      <c r="CU443" s="32"/>
      <c r="CV443" s="32"/>
      <c r="CW443" s="32"/>
      <c r="CX443" s="32"/>
      <c r="CY443" s="32"/>
      <c r="CZ443" s="32"/>
      <c r="DA443" s="32"/>
      <c r="DB443" s="32"/>
      <c r="DC443" s="32"/>
      <c r="DD443" s="32"/>
      <c r="DE443" s="32"/>
    </row>
    <row r="444" spans="18:109" x14ac:dyDescent="0.25">
      <c r="R444" s="30"/>
      <c r="S444" s="26"/>
      <c r="T444" s="26"/>
      <c r="U444" s="3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31"/>
      <c r="CN444" s="31"/>
      <c r="CO444" s="31"/>
      <c r="CP444" s="32"/>
      <c r="CQ444" s="32"/>
      <c r="CR444" s="32"/>
      <c r="CS444" s="32"/>
      <c r="CT444" s="32"/>
      <c r="CU444" s="32"/>
      <c r="CV444" s="32"/>
      <c r="CW444" s="32"/>
      <c r="CX444" s="32"/>
      <c r="CY444" s="32"/>
      <c r="CZ444" s="32"/>
      <c r="DA444" s="32"/>
      <c r="DB444" s="32"/>
      <c r="DC444" s="32"/>
      <c r="DD444" s="32"/>
      <c r="DE444" s="32"/>
    </row>
    <row r="445" spans="18:109" x14ac:dyDescent="0.25">
      <c r="R445" s="30"/>
      <c r="S445" s="26"/>
      <c r="T445" s="26"/>
      <c r="U445" s="3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31"/>
      <c r="CN445" s="31"/>
      <c r="CO445" s="31"/>
      <c r="CP445" s="32"/>
      <c r="CQ445" s="32"/>
      <c r="CR445" s="32"/>
      <c r="CS445" s="32"/>
      <c r="CT445" s="32"/>
      <c r="CU445" s="32"/>
      <c r="CV445" s="32"/>
      <c r="CW445" s="32"/>
      <c r="CX445" s="32"/>
      <c r="CY445" s="32"/>
      <c r="CZ445" s="32"/>
      <c r="DA445" s="32"/>
      <c r="DB445" s="32"/>
      <c r="DC445" s="32"/>
      <c r="DD445" s="32"/>
      <c r="DE445" s="32"/>
    </row>
    <row r="446" spans="18:109" x14ac:dyDescent="0.25">
      <c r="R446" s="30"/>
      <c r="S446" s="26"/>
      <c r="T446" s="26"/>
      <c r="U446" s="3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31"/>
      <c r="CN446" s="31"/>
      <c r="CO446" s="31"/>
      <c r="CP446" s="32"/>
      <c r="CQ446" s="32"/>
      <c r="CR446" s="32"/>
      <c r="CS446" s="32"/>
      <c r="CT446" s="32"/>
      <c r="CU446" s="32"/>
      <c r="CV446" s="32"/>
      <c r="CW446" s="32"/>
      <c r="CX446" s="32"/>
      <c r="CY446" s="32"/>
      <c r="CZ446" s="32"/>
      <c r="DA446" s="32"/>
      <c r="DB446" s="32"/>
      <c r="DC446" s="32"/>
      <c r="DD446" s="32"/>
      <c r="DE446" s="32"/>
    </row>
    <row r="447" spans="18:109" x14ac:dyDescent="0.25">
      <c r="R447" s="30"/>
      <c r="S447" s="26"/>
      <c r="T447" s="26"/>
      <c r="U447" s="3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31"/>
      <c r="CN447" s="31"/>
      <c r="CO447" s="31"/>
      <c r="CP447" s="32"/>
      <c r="CQ447" s="32"/>
      <c r="CR447" s="32"/>
      <c r="CS447" s="32"/>
      <c r="CT447" s="32"/>
      <c r="CU447" s="32"/>
      <c r="CV447" s="32"/>
      <c r="CW447" s="32"/>
      <c r="CX447" s="32"/>
      <c r="CY447" s="32"/>
      <c r="CZ447" s="32"/>
      <c r="DA447" s="32"/>
      <c r="DB447" s="32"/>
      <c r="DC447" s="32"/>
      <c r="DD447" s="32"/>
      <c r="DE447" s="32"/>
    </row>
    <row r="448" spans="18:109" x14ac:dyDescent="0.25">
      <c r="R448" s="30"/>
      <c r="S448" s="26"/>
      <c r="T448" s="26"/>
      <c r="U448" s="3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31"/>
      <c r="CN448" s="31"/>
      <c r="CO448" s="31"/>
      <c r="CP448" s="32"/>
      <c r="CQ448" s="32"/>
      <c r="CR448" s="32"/>
      <c r="CS448" s="32"/>
      <c r="CT448" s="32"/>
      <c r="CU448" s="32"/>
      <c r="CV448" s="32"/>
      <c r="CW448" s="32"/>
      <c r="CX448" s="32"/>
      <c r="CY448" s="32"/>
      <c r="CZ448" s="32"/>
      <c r="DA448" s="32"/>
      <c r="DB448" s="32"/>
      <c r="DC448" s="32"/>
      <c r="DD448" s="32"/>
      <c r="DE448" s="32"/>
    </row>
    <row r="449" spans="18:109" x14ac:dyDescent="0.25">
      <c r="R449" s="30"/>
      <c r="S449" s="26"/>
      <c r="T449" s="26"/>
      <c r="U449" s="3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31"/>
      <c r="CN449" s="31"/>
      <c r="CO449" s="31"/>
      <c r="CP449" s="32"/>
      <c r="CQ449" s="32"/>
      <c r="CR449" s="32"/>
      <c r="CS449" s="32"/>
      <c r="CT449" s="32"/>
      <c r="CU449" s="32"/>
      <c r="CV449" s="32"/>
      <c r="CW449" s="32"/>
      <c r="CX449" s="32"/>
      <c r="CY449" s="32"/>
      <c r="CZ449" s="32"/>
      <c r="DA449" s="32"/>
      <c r="DB449" s="32"/>
      <c r="DC449" s="32"/>
      <c r="DD449" s="32"/>
      <c r="DE449" s="32"/>
    </row>
    <row r="450" spans="18:109" x14ac:dyDescent="0.25">
      <c r="R450" s="30"/>
      <c r="S450" s="26"/>
      <c r="T450" s="26"/>
      <c r="U450" s="31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31"/>
      <c r="CN450" s="31"/>
      <c r="CO450" s="31"/>
      <c r="CP450" s="32"/>
      <c r="CQ450" s="32"/>
      <c r="CR450" s="32"/>
      <c r="CS450" s="32"/>
      <c r="CT450" s="32"/>
      <c r="CU450" s="32"/>
      <c r="CV450" s="32"/>
      <c r="CW450" s="32"/>
      <c r="CX450" s="32"/>
      <c r="CY450" s="32"/>
      <c r="CZ450" s="32"/>
      <c r="DA450" s="32"/>
      <c r="DB450" s="32"/>
      <c r="DC450" s="32"/>
      <c r="DD450" s="32"/>
      <c r="DE450" s="32"/>
    </row>
    <row r="451" spans="18:109" x14ac:dyDescent="0.25">
      <c r="R451" s="30"/>
      <c r="S451" s="26"/>
      <c r="T451" s="26"/>
      <c r="U451" s="31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31"/>
      <c r="CN451" s="31"/>
      <c r="CO451" s="31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</row>
    <row r="452" spans="18:109" x14ac:dyDescent="0.25">
      <c r="R452" s="30"/>
      <c r="S452" s="26"/>
      <c r="T452" s="26"/>
      <c r="U452" s="31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31"/>
      <c r="CN452" s="31"/>
      <c r="CO452" s="31"/>
      <c r="CP452" s="32"/>
      <c r="CQ452" s="32"/>
      <c r="CR452" s="32"/>
      <c r="CS452" s="32"/>
      <c r="CT452" s="32"/>
      <c r="CU452" s="32"/>
      <c r="CV452" s="32"/>
      <c r="CW452" s="32"/>
      <c r="CX452" s="32"/>
      <c r="CY452" s="32"/>
      <c r="CZ452" s="32"/>
      <c r="DA452" s="32"/>
      <c r="DB452" s="32"/>
      <c r="DC452" s="32"/>
      <c r="DD452" s="32"/>
      <c r="DE452" s="32"/>
    </row>
    <row r="453" spans="18:109" x14ac:dyDescent="0.25">
      <c r="R453" s="30"/>
      <c r="S453" s="26"/>
      <c r="T453" s="26"/>
      <c r="U453" s="31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31"/>
      <c r="CN453" s="31"/>
      <c r="CO453" s="31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</row>
    <row r="454" spans="18:109" x14ac:dyDescent="0.25">
      <c r="R454" s="30"/>
      <c r="S454" s="26"/>
      <c r="T454" s="26"/>
      <c r="U454" s="31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31"/>
      <c r="CN454" s="31"/>
      <c r="CO454" s="31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</row>
    <row r="455" spans="18:109" x14ac:dyDescent="0.25">
      <c r="R455" s="30"/>
      <c r="S455" s="26"/>
      <c r="T455" s="26"/>
      <c r="U455" s="31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31"/>
      <c r="CN455" s="31"/>
      <c r="CO455" s="31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</row>
    <row r="456" spans="18:109" x14ac:dyDescent="0.25">
      <c r="R456" s="30"/>
      <c r="S456" s="26"/>
      <c r="T456" s="26"/>
      <c r="U456" s="31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31"/>
      <c r="CN456" s="31"/>
      <c r="CO456" s="31"/>
      <c r="CP456" s="32"/>
      <c r="CQ456" s="32"/>
      <c r="CR456" s="32"/>
      <c r="CS456" s="32"/>
      <c r="CT456" s="32"/>
      <c r="CU456" s="32"/>
      <c r="CV456" s="32"/>
      <c r="CW456" s="32"/>
      <c r="CX456" s="32"/>
      <c r="CY456" s="32"/>
      <c r="CZ456" s="32"/>
      <c r="DA456" s="32"/>
      <c r="DB456" s="32"/>
      <c r="DC456" s="32"/>
      <c r="DD456" s="32"/>
      <c r="DE456" s="32"/>
    </row>
    <row r="457" spans="18:109" x14ac:dyDescent="0.25">
      <c r="R457" s="5"/>
      <c r="T457" s="17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2"/>
      <c r="CQ457" s="32"/>
      <c r="CR457" s="32"/>
      <c r="CS457" s="32"/>
      <c r="CT457" s="32"/>
      <c r="CU457" s="32"/>
      <c r="CV457" s="32"/>
      <c r="CW457" s="32"/>
      <c r="CX457" s="32"/>
      <c r="CY457" s="32"/>
      <c r="CZ457" s="32"/>
      <c r="DA457" s="32"/>
      <c r="DB457" s="32"/>
      <c r="DC457" s="32"/>
      <c r="DD457" s="32"/>
      <c r="DE457" s="32"/>
    </row>
    <row r="458" spans="18:109" x14ac:dyDescent="0.25">
      <c r="R458" s="5"/>
      <c r="T458" s="17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2"/>
      <c r="CQ458" s="32"/>
      <c r="CR458" s="32"/>
      <c r="CS458" s="32"/>
      <c r="CT458" s="32"/>
      <c r="CU458" s="32"/>
      <c r="CV458" s="32"/>
      <c r="CW458" s="32"/>
      <c r="CX458" s="32"/>
      <c r="CY458" s="32"/>
      <c r="CZ458" s="32"/>
      <c r="DA458" s="32"/>
      <c r="DB458" s="32"/>
      <c r="DC458" s="32"/>
      <c r="DD458" s="32"/>
      <c r="DE458" s="32"/>
    </row>
    <row r="459" spans="18:109" x14ac:dyDescent="0.25">
      <c r="R459" s="5"/>
      <c r="T459" s="17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2"/>
      <c r="CQ459" s="32"/>
      <c r="CR459" s="32"/>
      <c r="CS459" s="32"/>
      <c r="CT459" s="32"/>
      <c r="CU459" s="32"/>
      <c r="CV459" s="32"/>
      <c r="CW459" s="32"/>
      <c r="CX459" s="32"/>
      <c r="CY459" s="32"/>
      <c r="CZ459" s="32"/>
      <c r="DA459" s="32"/>
      <c r="DB459" s="32"/>
      <c r="DC459" s="32"/>
      <c r="DD459" s="32"/>
      <c r="DE459" s="32"/>
    </row>
    <row r="460" spans="18:109" x14ac:dyDescent="0.25">
      <c r="R460" s="5"/>
      <c r="T460" s="17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2"/>
      <c r="CQ460" s="32"/>
      <c r="CR460" s="32"/>
      <c r="CS460" s="32"/>
      <c r="CT460" s="32"/>
      <c r="CU460" s="32"/>
      <c r="CV460" s="32"/>
      <c r="CW460" s="32"/>
      <c r="CX460" s="32"/>
      <c r="CY460" s="32"/>
      <c r="CZ460" s="32"/>
      <c r="DA460" s="32"/>
      <c r="DB460" s="32"/>
      <c r="DC460" s="32"/>
      <c r="DD460" s="32"/>
      <c r="DE460" s="32"/>
    </row>
    <row r="461" spans="18:109" x14ac:dyDescent="0.25">
      <c r="R461" s="5"/>
      <c r="T461" s="17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2"/>
      <c r="CQ461" s="32"/>
      <c r="CR461" s="32"/>
      <c r="CS461" s="32"/>
      <c r="CT461" s="32"/>
      <c r="CU461" s="32"/>
      <c r="CV461" s="32"/>
      <c r="CW461" s="32"/>
      <c r="CX461" s="32"/>
      <c r="CY461" s="32"/>
      <c r="CZ461" s="32"/>
      <c r="DA461" s="32"/>
      <c r="DB461" s="32"/>
      <c r="DC461" s="32"/>
      <c r="DD461" s="32"/>
      <c r="DE461" s="32"/>
    </row>
    <row r="462" spans="18:109" x14ac:dyDescent="0.25">
      <c r="R462" s="5"/>
      <c r="T462" s="17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2"/>
      <c r="CQ462" s="32"/>
      <c r="CR462" s="32"/>
      <c r="CS462" s="32"/>
      <c r="CT462" s="32"/>
      <c r="CU462" s="32"/>
      <c r="CV462" s="32"/>
      <c r="CW462" s="32"/>
      <c r="CX462" s="32"/>
      <c r="CY462" s="32"/>
      <c r="CZ462" s="32"/>
      <c r="DA462" s="32"/>
      <c r="DB462" s="32"/>
      <c r="DC462" s="32"/>
      <c r="DD462" s="32"/>
      <c r="DE462" s="32"/>
    </row>
    <row r="463" spans="18:109" x14ac:dyDescent="0.25">
      <c r="R463" s="5"/>
      <c r="T463" s="17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2"/>
      <c r="CQ463" s="32"/>
      <c r="CR463" s="32"/>
      <c r="CS463" s="32"/>
      <c r="CT463" s="32"/>
      <c r="CU463" s="32"/>
      <c r="CV463" s="32"/>
      <c r="CW463" s="32"/>
      <c r="CX463" s="32"/>
      <c r="CY463" s="32"/>
      <c r="CZ463" s="32"/>
      <c r="DA463" s="32"/>
      <c r="DB463" s="32"/>
      <c r="DC463" s="32"/>
      <c r="DD463" s="32"/>
      <c r="DE463" s="32"/>
    </row>
    <row r="464" spans="18:109" x14ac:dyDescent="0.25">
      <c r="R464" s="5"/>
      <c r="T464" s="17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</row>
    <row r="465" spans="18:109" x14ac:dyDescent="0.25">
      <c r="R465" s="5"/>
      <c r="T465" s="17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</row>
    <row r="466" spans="18:109" x14ac:dyDescent="0.25">
      <c r="R466" s="5"/>
      <c r="T466" s="17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</row>
    <row r="467" spans="18:109" x14ac:dyDescent="0.25">
      <c r="R467" s="5"/>
      <c r="T467" s="17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2"/>
      <c r="CQ467" s="32"/>
      <c r="CR467" s="32"/>
      <c r="CS467" s="32"/>
      <c r="CT467" s="32"/>
      <c r="CU467" s="32"/>
      <c r="CV467" s="32"/>
      <c r="CW467" s="32"/>
      <c r="CX467" s="32"/>
      <c r="CY467" s="32"/>
      <c r="CZ467" s="32"/>
      <c r="DA467" s="32"/>
      <c r="DB467" s="32"/>
      <c r="DC467" s="32"/>
      <c r="DD467" s="32"/>
      <c r="DE467" s="32"/>
    </row>
    <row r="468" spans="18:109" x14ac:dyDescent="0.25">
      <c r="R468" s="5"/>
      <c r="T468" s="17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2"/>
      <c r="CQ468" s="32"/>
      <c r="CR468" s="32"/>
      <c r="CS468" s="32"/>
      <c r="CT468" s="32"/>
      <c r="CU468" s="32"/>
      <c r="CV468" s="32"/>
      <c r="CW468" s="32"/>
      <c r="CX468" s="32"/>
      <c r="CY468" s="32"/>
      <c r="CZ468" s="32"/>
      <c r="DA468" s="32"/>
      <c r="DB468" s="32"/>
      <c r="DC468" s="32"/>
      <c r="DD468" s="32"/>
      <c r="DE468" s="32"/>
    </row>
    <row r="469" spans="18:109" x14ac:dyDescent="0.25">
      <c r="R469" s="5"/>
      <c r="T469" s="17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2"/>
      <c r="CQ469" s="32"/>
      <c r="CR469" s="32"/>
      <c r="CS469" s="32"/>
      <c r="CT469" s="32"/>
      <c r="CU469" s="32"/>
      <c r="CV469" s="32"/>
      <c r="CW469" s="32"/>
      <c r="CX469" s="32"/>
      <c r="CY469" s="32"/>
      <c r="CZ469" s="32"/>
      <c r="DA469" s="32"/>
      <c r="DB469" s="32"/>
      <c r="DC469" s="32"/>
      <c r="DD469" s="32"/>
      <c r="DE469" s="32"/>
    </row>
    <row r="470" spans="18:109" x14ac:dyDescent="0.25">
      <c r="R470" s="5"/>
      <c r="T470" s="17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2"/>
      <c r="CQ470" s="32"/>
      <c r="CR470" s="32"/>
      <c r="CS470" s="32"/>
      <c r="CT470" s="32"/>
      <c r="CU470" s="32"/>
      <c r="CV470" s="32"/>
      <c r="CW470" s="32"/>
      <c r="CX470" s="32"/>
      <c r="CY470" s="32"/>
      <c r="CZ470" s="32"/>
      <c r="DA470" s="32"/>
      <c r="DB470" s="32"/>
      <c r="DC470" s="32"/>
      <c r="DD470" s="32"/>
      <c r="DE470" s="32"/>
    </row>
    <row r="471" spans="18:109" x14ac:dyDescent="0.25">
      <c r="R471" s="5"/>
      <c r="T471" s="17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2"/>
      <c r="CQ471" s="32"/>
      <c r="CR471" s="32"/>
      <c r="CS471" s="32"/>
      <c r="CT471" s="32"/>
      <c r="CU471" s="32"/>
      <c r="CV471" s="32"/>
      <c r="CW471" s="32"/>
      <c r="CX471" s="32"/>
      <c r="CY471" s="32"/>
      <c r="CZ471" s="32"/>
      <c r="DA471" s="32"/>
      <c r="DB471" s="32"/>
      <c r="DC471" s="32"/>
      <c r="DD471" s="32"/>
      <c r="DE471" s="32"/>
    </row>
    <row r="472" spans="18:109" x14ac:dyDescent="0.25">
      <c r="R472" s="5"/>
      <c r="T472" s="17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2"/>
      <c r="CQ472" s="32"/>
      <c r="CR472" s="32"/>
      <c r="CS472" s="32"/>
      <c r="CT472" s="32"/>
      <c r="CU472" s="32"/>
      <c r="CV472" s="32"/>
      <c r="CW472" s="32"/>
      <c r="CX472" s="32"/>
      <c r="CY472" s="32"/>
      <c r="CZ472" s="32"/>
      <c r="DA472" s="32"/>
      <c r="DB472" s="32"/>
      <c r="DC472" s="32"/>
      <c r="DD472" s="32"/>
      <c r="DE472" s="32"/>
    </row>
    <row r="473" spans="18:109" x14ac:dyDescent="0.25">
      <c r="R473" s="5"/>
      <c r="T473" s="17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2"/>
      <c r="CQ473" s="32"/>
      <c r="CR473" s="32"/>
      <c r="CS473" s="32"/>
      <c r="CT473" s="32"/>
      <c r="CU473" s="32"/>
      <c r="CV473" s="32"/>
      <c r="CW473" s="32"/>
      <c r="CX473" s="32"/>
      <c r="CY473" s="32"/>
      <c r="CZ473" s="32"/>
      <c r="DA473" s="32"/>
      <c r="DB473" s="32"/>
      <c r="DC473" s="32"/>
      <c r="DD473" s="32"/>
      <c r="DE473" s="32"/>
    </row>
    <row r="474" spans="18:109" x14ac:dyDescent="0.25">
      <c r="R474" s="5"/>
      <c r="T474" s="17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2"/>
      <c r="CQ474" s="32"/>
      <c r="CR474" s="32"/>
      <c r="CS474" s="32"/>
      <c r="CT474" s="32"/>
      <c r="CU474" s="32"/>
      <c r="CV474" s="32"/>
      <c r="CW474" s="32"/>
      <c r="CX474" s="32"/>
      <c r="CY474" s="32"/>
      <c r="CZ474" s="32"/>
      <c r="DA474" s="32"/>
      <c r="DB474" s="32"/>
      <c r="DC474" s="32"/>
      <c r="DD474" s="32"/>
      <c r="DE474" s="32"/>
    </row>
    <row r="475" spans="18:109" x14ac:dyDescent="0.25">
      <c r="R475" s="5"/>
      <c r="T475" s="17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2"/>
      <c r="CQ475" s="32"/>
      <c r="CR475" s="32"/>
      <c r="CS475" s="32"/>
      <c r="CT475" s="32"/>
      <c r="CU475" s="32"/>
      <c r="CV475" s="32"/>
      <c r="CW475" s="32"/>
      <c r="CX475" s="32"/>
      <c r="CY475" s="32"/>
      <c r="CZ475" s="32"/>
      <c r="DA475" s="32"/>
      <c r="DB475" s="32"/>
      <c r="DC475" s="32"/>
      <c r="DD475" s="32"/>
      <c r="DE475" s="32"/>
    </row>
    <row r="476" spans="18:109" x14ac:dyDescent="0.25">
      <c r="R476" s="5"/>
      <c r="T476" s="17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2"/>
      <c r="CQ476" s="32"/>
      <c r="CR476" s="32"/>
      <c r="CS476" s="32"/>
      <c r="CT476" s="32"/>
      <c r="CU476" s="32"/>
      <c r="CV476" s="32"/>
      <c r="CW476" s="32"/>
      <c r="CX476" s="32"/>
      <c r="CY476" s="32"/>
      <c r="CZ476" s="32"/>
      <c r="DA476" s="32"/>
      <c r="DB476" s="32"/>
      <c r="DC476" s="32"/>
      <c r="DD476" s="32"/>
      <c r="DE476" s="32"/>
    </row>
    <row r="477" spans="18:109" x14ac:dyDescent="0.25">
      <c r="R477" s="5"/>
      <c r="T477" s="17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2"/>
      <c r="CQ477" s="32"/>
      <c r="CR477" s="32"/>
      <c r="CS477" s="32"/>
      <c r="CT477" s="32"/>
      <c r="CU477" s="32"/>
      <c r="CV477" s="32"/>
      <c r="CW477" s="32"/>
      <c r="CX477" s="32"/>
      <c r="CY477" s="32"/>
      <c r="CZ477" s="32"/>
      <c r="DA477" s="32"/>
      <c r="DB477" s="32"/>
      <c r="DC477" s="32"/>
      <c r="DD477" s="32"/>
      <c r="DE477" s="32"/>
    </row>
    <row r="478" spans="18:109" x14ac:dyDescent="0.25">
      <c r="R478" s="5"/>
      <c r="T478" s="17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2"/>
      <c r="CQ478" s="32"/>
      <c r="CR478" s="32"/>
      <c r="CS478" s="32"/>
      <c r="CT478" s="32"/>
      <c r="CU478" s="32"/>
      <c r="CV478" s="32"/>
      <c r="CW478" s="32"/>
      <c r="CX478" s="32"/>
      <c r="CY478" s="32"/>
      <c r="CZ478" s="32"/>
      <c r="DA478" s="32"/>
      <c r="DB478" s="32"/>
      <c r="DC478" s="32"/>
      <c r="DD478" s="32"/>
      <c r="DE478" s="32"/>
    </row>
    <row r="479" spans="18:109" x14ac:dyDescent="0.25">
      <c r="R479" s="5"/>
      <c r="T479" s="17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</row>
    <row r="480" spans="18:109" x14ac:dyDescent="0.25">
      <c r="R480" s="5"/>
      <c r="T480" s="17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2"/>
      <c r="CQ480" s="32"/>
      <c r="CR480" s="32"/>
      <c r="CS480" s="32"/>
      <c r="CT480" s="32"/>
      <c r="CU480" s="32"/>
      <c r="CV480" s="32"/>
      <c r="CW480" s="32"/>
      <c r="CX480" s="32"/>
      <c r="CY480" s="32"/>
      <c r="CZ480" s="32"/>
      <c r="DA480" s="32"/>
      <c r="DB480" s="32"/>
      <c r="DC480" s="32"/>
      <c r="DD480" s="32"/>
      <c r="DE480" s="32"/>
    </row>
    <row r="481" spans="18:109" x14ac:dyDescent="0.25">
      <c r="R481" s="5"/>
      <c r="T481" s="17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2"/>
      <c r="CQ481" s="32"/>
      <c r="CR481" s="32"/>
      <c r="CS481" s="32"/>
      <c r="CT481" s="32"/>
      <c r="CU481" s="32"/>
      <c r="CV481" s="32"/>
      <c r="CW481" s="32"/>
      <c r="CX481" s="32"/>
      <c r="CY481" s="32"/>
      <c r="CZ481" s="32"/>
      <c r="DA481" s="32"/>
      <c r="DB481" s="32"/>
      <c r="DC481" s="32"/>
      <c r="DD481" s="32"/>
      <c r="DE481" s="32"/>
    </row>
    <row r="482" spans="18:109" x14ac:dyDescent="0.25">
      <c r="R482" s="5"/>
      <c r="T482" s="17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</row>
    <row r="483" spans="18:109" x14ac:dyDescent="0.25">
      <c r="R483" s="5"/>
      <c r="T483" s="17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2"/>
      <c r="CQ483" s="32"/>
      <c r="CR483" s="32"/>
      <c r="CS483" s="32"/>
      <c r="CT483" s="32"/>
      <c r="CU483" s="32"/>
      <c r="CV483" s="32"/>
      <c r="CW483" s="32"/>
      <c r="CX483" s="32"/>
      <c r="CY483" s="32"/>
      <c r="CZ483" s="32"/>
      <c r="DA483" s="32"/>
      <c r="DB483" s="32"/>
      <c r="DC483" s="32"/>
      <c r="DD483" s="32"/>
      <c r="DE483" s="32"/>
    </row>
    <row r="484" spans="18:109" x14ac:dyDescent="0.25">
      <c r="R484" s="5"/>
      <c r="T484" s="17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2"/>
      <c r="CQ484" s="32"/>
      <c r="CR484" s="32"/>
      <c r="CS484" s="32"/>
      <c r="CT484" s="32"/>
      <c r="CU484" s="32"/>
      <c r="CV484" s="32"/>
      <c r="CW484" s="32"/>
      <c r="CX484" s="32"/>
      <c r="CY484" s="32"/>
      <c r="CZ484" s="32"/>
      <c r="DA484" s="32"/>
      <c r="DB484" s="32"/>
      <c r="DC484" s="32"/>
      <c r="DD484" s="32"/>
      <c r="DE484" s="32"/>
    </row>
    <row r="485" spans="18:109" x14ac:dyDescent="0.25">
      <c r="R485" s="5"/>
      <c r="T485" s="17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2"/>
      <c r="CQ485" s="32"/>
      <c r="CR485" s="32"/>
      <c r="CS485" s="32"/>
      <c r="CT485" s="32"/>
      <c r="CU485" s="32"/>
      <c r="CV485" s="32"/>
      <c r="CW485" s="32"/>
      <c r="CX485" s="32"/>
      <c r="CY485" s="32"/>
      <c r="CZ485" s="32"/>
      <c r="DA485" s="32"/>
      <c r="DB485" s="32"/>
      <c r="DC485" s="32"/>
      <c r="DD485" s="32"/>
      <c r="DE485" s="32"/>
    </row>
    <row r="486" spans="18:109" x14ac:dyDescent="0.25">
      <c r="R486" s="5"/>
      <c r="T486" s="17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2"/>
      <c r="CQ486" s="32"/>
      <c r="CR486" s="32"/>
      <c r="CS486" s="32"/>
      <c r="CT486" s="32"/>
      <c r="CU486" s="32"/>
      <c r="CV486" s="32"/>
      <c r="CW486" s="32"/>
      <c r="CX486" s="32"/>
      <c r="CY486" s="32"/>
      <c r="CZ486" s="32"/>
      <c r="DA486" s="32"/>
      <c r="DB486" s="32"/>
      <c r="DC486" s="32"/>
      <c r="DD486" s="32"/>
      <c r="DE486" s="32"/>
    </row>
    <row r="487" spans="18:109" x14ac:dyDescent="0.25">
      <c r="R487" s="5"/>
      <c r="T487" s="17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2"/>
      <c r="CQ487" s="32"/>
      <c r="CR487" s="32"/>
      <c r="CS487" s="32"/>
      <c r="CT487" s="32"/>
      <c r="CU487" s="32"/>
      <c r="CV487" s="32"/>
      <c r="CW487" s="32"/>
      <c r="CX487" s="32"/>
      <c r="CY487" s="32"/>
      <c r="CZ487" s="32"/>
      <c r="DA487" s="32"/>
      <c r="DB487" s="32"/>
      <c r="DC487" s="32"/>
      <c r="DD487" s="32"/>
      <c r="DE487" s="32"/>
    </row>
    <row r="488" spans="18:109" x14ac:dyDescent="0.25">
      <c r="R488" s="5"/>
      <c r="T488" s="17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2"/>
      <c r="CQ488" s="32"/>
      <c r="CR488" s="32"/>
      <c r="CS488" s="32"/>
      <c r="CT488" s="32"/>
      <c r="CU488" s="32"/>
      <c r="CV488" s="32"/>
      <c r="CW488" s="32"/>
      <c r="CX488" s="32"/>
      <c r="CY488" s="32"/>
      <c r="CZ488" s="32"/>
      <c r="DA488" s="32"/>
      <c r="DB488" s="32"/>
      <c r="DC488" s="32"/>
      <c r="DD488" s="32"/>
      <c r="DE488" s="32"/>
    </row>
    <row r="489" spans="18:109" x14ac:dyDescent="0.25">
      <c r="R489" s="5"/>
      <c r="T489" s="17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</row>
    <row r="490" spans="18:109" x14ac:dyDescent="0.25">
      <c r="R490" s="5"/>
      <c r="T490" s="17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2"/>
      <c r="CQ490" s="32"/>
      <c r="CR490" s="32"/>
      <c r="CS490" s="32"/>
      <c r="CT490" s="32"/>
      <c r="CU490" s="32"/>
      <c r="CV490" s="32"/>
      <c r="CW490" s="32"/>
      <c r="CX490" s="32"/>
      <c r="CY490" s="32"/>
      <c r="CZ490" s="32"/>
      <c r="DA490" s="32"/>
      <c r="DB490" s="32"/>
      <c r="DC490" s="32"/>
      <c r="DD490" s="32"/>
      <c r="DE490" s="32"/>
    </row>
    <row r="491" spans="18:109" x14ac:dyDescent="0.25">
      <c r="R491" s="5"/>
      <c r="T491" s="17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2"/>
      <c r="CQ491" s="32"/>
      <c r="CR491" s="32"/>
      <c r="CS491" s="32"/>
      <c r="CT491" s="32"/>
      <c r="CU491" s="32"/>
      <c r="CV491" s="32"/>
      <c r="CW491" s="32"/>
      <c r="CX491" s="32"/>
      <c r="CY491" s="32"/>
      <c r="CZ491" s="32"/>
      <c r="DA491" s="32"/>
      <c r="DB491" s="32"/>
      <c r="DC491" s="32"/>
      <c r="DD491" s="32"/>
      <c r="DE491" s="32"/>
    </row>
    <row r="492" spans="18:109" x14ac:dyDescent="0.25">
      <c r="R492" s="5"/>
      <c r="T492" s="17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2"/>
      <c r="CQ492" s="32"/>
      <c r="CR492" s="32"/>
      <c r="CS492" s="32"/>
      <c r="CT492" s="32"/>
      <c r="CU492" s="32"/>
      <c r="CV492" s="32"/>
      <c r="CW492" s="32"/>
      <c r="CX492" s="32"/>
      <c r="CY492" s="32"/>
      <c r="CZ492" s="32"/>
      <c r="DA492" s="32"/>
      <c r="DB492" s="32"/>
      <c r="DC492" s="32"/>
      <c r="DD492" s="32"/>
      <c r="DE492" s="32"/>
    </row>
    <row r="493" spans="18:109" x14ac:dyDescent="0.25">
      <c r="R493" s="5"/>
      <c r="T493" s="17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2"/>
      <c r="CQ493" s="32"/>
      <c r="CR493" s="32"/>
      <c r="CS493" s="32"/>
      <c r="CT493" s="32"/>
      <c r="CU493" s="32"/>
      <c r="CV493" s="32"/>
      <c r="CW493" s="32"/>
      <c r="CX493" s="32"/>
      <c r="CY493" s="32"/>
      <c r="CZ493" s="32"/>
      <c r="DA493" s="32"/>
      <c r="DB493" s="32"/>
      <c r="DC493" s="32"/>
      <c r="DD493" s="32"/>
      <c r="DE493" s="32"/>
    </row>
    <row r="494" spans="18:109" x14ac:dyDescent="0.25">
      <c r="R494" s="5"/>
      <c r="T494" s="17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2"/>
      <c r="CQ494" s="32"/>
      <c r="CR494" s="32"/>
      <c r="CS494" s="32"/>
      <c r="CT494" s="32"/>
      <c r="CU494" s="32"/>
      <c r="CV494" s="32"/>
      <c r="CW494" s="32"/>
      <c r="CX494" s="32"/>
      <c r="CY494" s="32"/>
      <c r="CZ494" s="32"/>
      <c r="DA494" s="32"/>
      <c r="DB494" s="32"/>
      <c r="DC494" s="32"/>
      <c r="DD494" s="32"/>
      <c r="DE494" s="32"/>
    </row>
    <row r="495" spans="18:109" x14ac:dyDescent="0.25">
      <c r="R495" s="5"/>
      <c r="T495" s="17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2"/>
      <c r="CQ495" s="32"/>
      <c r="CR495" s="32"/>
      <c r="CS495" s="32"/>
      <c r="CT495" s="32"/>
      <c r="CU495" s="32"/>
      <c r="CV495" s="32"/>
      <c r="CW495" s="32"/>
      <c r="CX495" s="32"/>
      <c r="CY495" s="32"/>
      <c r="CZ495" s="32"/>
      <c r="DA495" s="32"/>
      <c r="DB495" s="32"/>
      <c r="DC495" s="32"/>
      <c r="DD495" s="32"/>
      <c r="DE495" s="32"/>
    </row>
    <row r="496" spans="18:109" x14ac:dyDescent="0.25">
      <c r="R496" s="5"/>
      <c r="T496" s="17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2"/>
      <c r="CQ496" s="32"/>
      <c r="CR496" s="32"/>
      <c r="CS496" s="32"/>
      <c r="CT496" s="32"/>
      <c r="CU496" s="32"/>
      <c r="CV496" s="32"/>
      <c r="CW496" s="32"/>
      <c r="CX496" s="32"/>
      <c r="CY496" s="32"/>
      <c r="CZ496" s="32"/>
      <c r="DA496" s="32"/>
      <c r="DB496" s="32"/>
      <c r="DC496" s="32"/>
      <c r="DD496" s="32"/>
      <c r="DE496" s="32"/>
    </row>
    <row r="497" spans="18:109" x14ac:dyDescent="0.25">
      <c r="R497" s="5"/>
      <c r="T497" s="17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2"/>
      <c r="CQ497" s="32"/>
      <c r="CR497" s="32"/>
      <c r="CS497" s="32"/>
      <c r="CT497" s="32"/>
      <c r="CU497" s="32"/>
      <c r="CV497" s="32"/>
      <c r="CW497" s="32"/>
      <c r="CX497" s="32"/>
      <c r="CY497" s="32"/>
      <c r="CZ497" s="32"/>
      <c r="DA497" s="32"/>
      <c r="DB497" s="32"/>
      <c r="DC497" s="32"/>
      <c r="DD497" s="32"/>
      <c r="DE497" s="32"/>
    </row>
    <row r="498" spans="18:109" x14ac:dyDescent="0.25">
      <c r="R498" s="5"/>
      <c r="T498" s="17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2"/>
      <c r="CQ498" s="32"/>
      <c r="CR498" s="32"/>
      <c r="CS498" s="32"/>
      <c r="CT498" s="32"/>
      <c r="CU498" s="32"/>
      <c r="CV498" s="32"/>
      <c r="CW498" s="32"/>
      <c r="CX498" s="32"/>
      <c r="CY498" s="32"/>
      <c r="CZ498" s="32"/>
      <c r="DA498" s="32"/>
      <c r="DB498" s="32"/>
      <c r="DC498" s="32"/>
      <c r="DD498" s="32"/>
      <c r="DE498" s="32"/>
    </row>
    <row r="499" spans="18:109" x14ac:dyDescent="0.25">
      <c r="R499" s="5"/>
      <c r="T499" s="17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2"/>
      <c r="CQ499" s="32"/>
      <c r="CR499" s="32"/>
      <c r="CS499" s="32"/>
      <c r="CT499" s="32"/>
      <c r="CU499" s="32"/>
      <c r="CV499" s="32"/>
      <c r="CW499" s="32"/>
      <c r="CX499" s="32"/>
      <c r="CY499" s="32"/>
      <c r="CZ499" s="32"/>
      <c r="DA499" s="32"/>
      <c r="DB499" s="32"/>
      <c r="DC499" s="32"/>
      <c r="DD499" s="32"/>
      <c r="DE499" s="32"/>
    </row>
    <row r="500" spans="18:109" x14ac:dyDescent="0.25">
      <c r="R500" s="5"/>
      <c r="T500" s="17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2"/>
      <c r="CQ500" s="32"/>
      <c r="CR500" s="32"/>
      <c r="CS500" s="32"/>
      <c r="CT500" s="32"/>
      <c r="CU500" s="32"/>
      <c r="CV500" s="32"/>
      <c r="CW500" s="32"/>
      <c r="CX500" s="32"/>
      <c r="CY500" s="32"/>
      <c r="CZ500" s="32"/>
      <c r="DA500" s="32"/>
      <c r="DB500" s="32"/>
      <c r="DC500" s="32"/>
      <c r="DD500" s="32"/>
      <c r="DE500" s="32"/>
    </row>
    <row r="501" spans="18:109" x14ac:dyDescent="0.25">
      <c r="R501" s="5"/>
      <c r="T501" s="17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2"/>
      <c r="CQ501" s="32"/>
      <c r="CR501" s="32"/>
      <c r="CS501" s="32"/>
      <c r="CT501" s="32"/>
      <c r="CU501" s="32"/>
      <c r="CV501" s="32"/>
      <c r="CW501" s="32"/>
      <c r="CX501" s="32"/>
      <c r="CY501" s="32"/>
      <c r="CZ501" s="32"/>
      <c r="DA501" s="32"/>
      <c r="DB501" s="32"/>
      <c r="DC501" s="32"/>
      <c r="DD501" s="32"/>
      <c r="DE501" s="32"/>
    </row>
    <row r="502" spans="18:109" x14ac:dyDescent="0.25">
      <c r="R502" s="5"/>
      <c r="T502" s="17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2"/>
      <c r="CQ502" s="32"/>
      <c r="CR502" s="32"/>
      <c r="CS502" s="32"/>
      <c r="CT502" s="32"/>
      <c r="CU502" s="32"/>
      <c r="CV502" s="32"/>
      <c r="CW502" s="32"/>
      <c r="CX502" s="32"/>
      <c r="CY502" s="32"/>
      <c r="CZ502" s="32"/>
      <c r="DA502" s="32"/>
      <c r="DB502" s="32"/>
      <c r="DC502" s="32"/>
      <c r="DD502" s="32"/>
      <c r="DE502" s="32"/>
    </row>
    <row r="503" spans="18:109" x14ac:dyDescent="0.25">
      <c r="R503" s="5"/>
      <c r="T503" s="17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2"/>
      <c r="CQ503" s="32"/>
      <c r="CR503" s="32"/>
      <c r="CS503" s="32"/>
      <c r="CT503" s="32"/>
      <c r="CU503" s="32"/>
      <c r="CV503" s="32"/>
      <c r="CW503" s="32"/>
      <c r="CX503" s="32"/>
      <c r="CY503" s="32"/>
      <c r="CZ503" s="32"/>
      <c r="DA503" s="32"/>
      <c r="DB503" s="32"/>
      <c r="DC503" s="32"/>
      <c r="DD503" s="32"/>
      <c r="DE503" s="32"/>
    </row>
    <row r="504" spans="18:109" x14ac:dyDescent="0.25">
      <c r="R504" s="5"/>
      <c r="T504" s="17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2"/>
      <c r="CQ504" s="32"/>
      <c r="CR504" s="32"/>
      <c r="CS504" s="32"/>
      <c r="CT504" s="32"/>
      <c r="CU504" s="32"/>
      <c r="CV504" s="32"/>
      <c r="CW504" s="32"/>
      <c r="CX504" s="32"/>
      <c r="CY504" s="32"/>
      <c r="CZ504" s="32"/>
      <c r="DA504" s="32"/>
      <c r="DB504" s="32"/>
      <c r="DC504" s="32"/>
      <c r="DD504" s="32"/>
      <c r="DE504" s="32"/>
    </row>
    <row r="505" spans="18:109" x14ac:dyDescent="0.25">
      <c r="R505" s="5"/>
      <c r="T505" s="17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</row>
    <row r="506" spans="18:109" x14ac:dyDescent="0.25">
      <c r="R506" s="5"/>
      <c r="T506" s="17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</row>
    <row r="507" spans="18:109" x14ac:dyDescent="0.25">
      <c r="R507" s="5"/>
      <c r="T507" s="17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</row>
    <row r="508" spans="18:109" x14ac:dyDescent="0.25">
      <c r="R508" s="5"/>
      <c r="T508" s="17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</row>
    <row r="509" spans="18:109" x14ac:dyDescent="0.25">
      <c r="R509" s="5"/>
      <c r="T509" s="17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</row>
    <row r="510" spans="18:109" x14ac:dyDescent="0.25">
      <c r="R510" s="5"/>
      <c r="T510" s="17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</row>
    <row r="511" spans="18:109" x14ac:dyDescent="0.25">
      <c r="R511" s="5"/>
      <c r="T511" s="17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</row>
    <row r="512" spans="18:109" x14ac:dyDescent="0.25">
      <c r="R512" s="5"/>
      <c r="T512" s="17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</row>
    <row r="513" spans="18:76" x14ac:dyDescent="0.25">
      <c r="R513" s="5"/>
      <c r="T513" s="17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</row>
    <row r="514" spans="18:76" x14ac:dyDescent="0.25">
      <c r="R514" s="5"/>
      <c r="T514" s="17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</row>
    <row r="515" spans="18:76" x14ac:dyDescent="0.25">
      <c r="R515" s="5"/>
      <c r="T515" s="17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</row>
    <row r="516" spans="18:76" x14ac:dyDescent="0.25">
      <c r="R516" s="5"/>
      <c r="T516" s="17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</row>
    <row r="517" spans="18:76" x14ac:dyDescent="0.25">
      <c r="R517" s="5"/>
      <c r="T517" s="17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</row>
    <row r="518" spans="18:76" x14ac:dyDescent="0.25">
      <c r="R518" s="5"/>
      <c r="T518" s="17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</row>
    <row r="519" spans="18:76" x14ac:dyDescent="0.25">
      <c r="R519" s="5"/>
      <c r="T519" s="17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</row>
    <row r="520" spans="18:76" x14ac:dyDescent="0.25">
      <c r="R520" s="5"/>
      <c r="T520" s="17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</row>
    <row r="521" spans="18:76" x14ac:dyDescent="0.25">
      <c r="R521" s="5"/>
      <c r="T521" s="17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</row>
    <row r="522" spans="18:76" x14ac:dyDescent="0.25">
      <c r="R522" s="5"/>
      <c r="T522" s="17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</row>
    <row r="523" spans="18:76" x14ac:dyDescent="0.25">
      <c r="R523" s="5"/>
      <c r="T523" s="17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</row>
    <row r="524" spans="18:76" x14ac:dyDescent="0.25">
      <c r="R524" s="5"/>
      <c r="T524" s="17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</row>
    <row r="525" spans="18:76" x14ac:dyDescent="0.25">
      <c r="R525" s="5"/>
      <c r="T525" s="17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</row>
    <row r="526" spans="18:76" x14ac:dyDescent="0.25">
      <c r="R526" s="5"/>
      <c r="T526" s="17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</row>
    <row r="527" spans="18:76" x14ac:dyDescent="0.25">
      <c r="R527" s="5"/>
      <c r="T527" s="17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</row>
    <row r="528" spans="18:76" x14ac:dyDescent="0.25">
      <c r="R528" s="5"/>
      <c r="T528" s="17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</row>
    <row r="529" spans="18:76" x14ac:dyDescent="0.25">
      <c r="R529" s="5"/>
      <c r="T529" s="17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</row>
    <row r="530" spans="18:76" x14ac:dyDescent="0.25">
      <c r="R530" s="5"/>
      <c r="T530" s="17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</row>
    <row r="531" spans="18:76" x14ac:dyDescent="0.25">
      <c r="R531" s="5"/>
      <c r="T531" s="17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</row>
    <row r="532" spans="18:76" x14ac:dyDescent="0.25">
      <c r="R532" s="5"/>
      <c r="T532" s="17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</row>
    <row r="533" spans="18:76" x14ac:dyDescent="0.25">
      <c r="R533" s="5"/>
      <c r="T533" s="17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</row>
    <row r="534" spans="18:76" x14ac:dyDescent="0.25">
      <c r="R534" s="5"/>
      <c r="T534" s="17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</row>
    <row r="535" spans="18:76" x14ac:dyDescent="0.25">
      <c r="R535" s="5"/>
      <c r="T535" s="17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</row>
    <row r="536" spans="18:76" x14ac:dyDescent="0.25">
      <c r="R536" s="5"/>
      <c r="T536" s="17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</row>
    <row r="537" spans="18:76" x14ac:dyDescent="0.25">
      <c r="R537" s="5"/>
      <c r="T537" s="17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</row>
    <row r="538" spans="18:76" x14ac:dyDescent="0.25">
      <c r="R538" s="5"/>
      <c r="T538" s="17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</row>
    <row r="539" spans="18:76" x14ac:dyDescent="0.25">
      <c r="R539" s="5"/>
      <c r="T539" s="17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</row>
    <row r="540" spans="18:76" x14ac:dyDescent="0.25">
      <c r="R540" s="5"/>
      <c r="T540" s="17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</row>
    <row r="541" spans="18:76" x14ac:dyDescent="0.25">
      <c r="R541" s="5"/>
      <c r="T541" s="17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</row>
    <row r="542" spans="18:76" x14ac:dyDescent="0.25">
      <c r="R542" s="5"/>
      <c r="T542" s="17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</row>
    <row r="543" spans="18:76" x14ac:dyDescent="0.25">
      <c r="R543" s="5"/>
      <c r="T543" s="17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</row>
    <row r="544" spans="18:76" x14ac:dyDescent="0.25">
      <c r="R544" s="5"/>
      <c r="T544" s="17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</row>
    <row r="545" spans="18:76" x14ac:dyDescent="0.25">
      <c r="R545" s="5"/>
      <c r="T545" s="17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</row>
    <row r="546" spans="18:76" x14ac:dyDescent="0.25">
      <c r="R546" s="5"/>
      <c r="T546" s="17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</row>
    <row r="547" spans="18:76" x14ac:dyDescent="0.25">
      <c r="R547" s="5"/>
      <c r="T547" s="17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</row>
    <row r="548" spans="18:76" x14ac:dyDescent="0.25">
      <c r="R548" s="5"/>
      <c r="T548" s="17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</row>
    <row r="549" spans="18:76" x14ac:dyDescent="0.25">
      <c r="R549" s="5"/>
      <c r="T549" s="17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</row>
    <row r="550" spans="18:76" x14ac:dyDescent="0.25">
      <c r="R550" s="5"/>
      <c r="T550" s="17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</row>
    <row r="551" spans="18:76" x14ac:dyDescent="0.25">
      <c r="R551" s="5"/>
      <c r="T551" s="17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</row>
    <row r="552" spans="18:76" x14ac:dyDescent="0.25">
      <c r="R552" s="5"/>
      <c r="T552" s="17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</row>
    <row r="553" spans="18:76" x14ac:dyDescent="0.25">
      <c r="R553" s="5"/>
      <c r="T553" s="17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</row>
    <row r="554" spans="18:76" x14ac:dyDescent="0.25">
      <c r="R554" s="5"/>
      <c r="T554" s="17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</row>
    <row r="555" spans="18:76" x14ac:dyDescent="0.25">
      <c r="R555" s="5"/>
      <c r="T555" s="17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</row>
    <row r="556" spans="18:76" x14ac:dyDescent="0.25">
      <c r="R556" s="5"/>
      <c r="T556" s="17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</row>
    <row r="557" spans="18:76" x14ac:dyDescent="0.25">
      <c r="R557" s="5"/>
      <c r="T557" s="17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</row>
    <row r="558" spans="18:76" x14ac:dyDescent="0.25">
      <c r="R558" s="5"/>
      <c r="T558" s="17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</row>
    <row r="559" spans="18:76" x14ac:dyDescent="0.25">
      <c r="R559" s="5"/>
      <c r="T559" s="17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</row>
    <row r="560" spans="18:76" x14ac:dyDescent="0.25">
      <c r="R560" s="5"/>
      <c r="T560" s="17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</row>
    <row r="561" spans="18:76" x14ac:dyDescent="0.25">
      <c r="R561" s="5"/>
      <c r="T561" s="17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</row>
    <row r="562" spans="18:76" x14ac:dyDescent="0.25">
      <c r="R562" s="5"/>
      <c r="T562" s="17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</row>
    <row r="563" spans="18:76" x14ac:dyDescent="0.25">
      <c r="R563" s="5"/>
      <c r="T563" s="17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</row>
    <row r="564" spans="18:76" x14ac:dyDescent="0.25">
      <c r="R564" s="5"/>
      <c r="T564" s="17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</row>
    <row r="565" spans="18:76" x14ac:dyDescent="0.25">
      <c r="R565" s="5"/>
      <c r="T565" s="17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</row>
    <row r="566" spans="18:76" x14ac:dyDescent="0.25">
      <c r="R566" s="5"/>
      <c r="T566" s="17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</row>
    <row r="567" spans="18:76" x14ac:dyDescent="0.25">
      <c r="R567" s="5"/>
      <c r="T567" s="17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</row>
    <row r="568" spans="18:76" x14ac:dyDescent="0.25">
      <c r="R568" s="5"/>
      <c r="T568" s="17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</row>
    <row r="569" spans="18:76" x14ac:dyDescent="0.25">
      <c r="R569" s="5"/>
      <c r="T569" s="17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</row>
    <row r="570" spans="18:76" x14ac:dyDescent="0.25">
      <c r="R570" s="5"/>
      <c r="T570" s="17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</row>
    <row r="571" spans="18:76" x14ac:dyDescent="0.25">
      <c r="R571" s="5"/>
      <c r="T571" s="17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</row>
    <row r="572" spans="18:76" x14ac:dyDescent="0.25">
      <c r="R572" s="5"/>
      <c r="T572" s="17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</row>
    <row r="573" spans="18:76" x14ac:dyDescent="0.25">
      <c r="R573" s="5"/>
      <c r="T573" s="17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</row>
    <row r="574" spans="18:76" x14ac:dyDescent="0.25">
      <c r="R574" s="5"/>
      <c r="T574" s="17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</row>
    <row r="575" spans="18:76" x14ac:dyDescent="0.25">
      <c r="R575" s="5"/>
      <c r="T575" s="17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</row>
    <row r="576" spans="18:76" x14ac:dyDescent="0.25">
      <c r="R576" s="5"/>
      <c r="T576" s="17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</row>
    <row r="577" spans="18:76" x14ac:dyDescent="0.25">
      <c r="R577" s="5"/>
      <c r="T577" s="17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</row>
    <row r="578" spans="18:76" x14ac:dyDescent="0.25">
      <c r="R578" s="5"/>
      <c r="T578" s="17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</row>
    <row r="579" spans="18:76" x14ac:dyDescent="0.25">
      <c r="R579" s="5"/>
      <c r="T579" s="17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</row>
    <row r="580" spans="18:76" x14ac:dyDescent="0.25">
      <c r="R580" s="5"/>
      <c r="T580" s="17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</row>
    <row r="581" spans="18:76" x14ac:dyDescent="0.25">
      <c r="R581" s="5"/>
      <c r="T581" s="17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</row>
    <row r="582" spans="18:76" x14ac:dyDescent="0.25">
      <c r="R582" s="5"/>
      <c r="T582" s="17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</row>
    <row r="583" spans="18:76" x14ac:dyDescent="0.25">
      <c r="R583" s="5"/>
      <c r="T583" s="17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</row>
    <row r="584" spans="18:76" x14ac:dyDescent="0.25">
      <c r="R584" s="5"/>
      <c r="T584" s="17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</row>
    <row r="585" spans="18:76" x14ac:dyDescent="0.25">
      <c r="R585" s="5"/>
      <c r="T585" s="17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</row>
    <row r="586" spans="18:76" x14ac:dyDescent="0.25">
      <c r="R586" s="5"/>
      <c r="T586" s="17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</row>
    <row r="587" spans="18:76" x14ac:dyDescent="0.25">
      <c r="R587" s="5"/>
      <c r="T587" s="17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</row>
    <row r="588" spans="18:76" x14ac:dyDescent="0.25">
      <c r="R588" s="5"/>
      <c r="T588" s="17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</row>
    <row r="589" spans="18:76" x14ac:dyDescent="0.25">
      <c r="R589" s="5"/>
      <c r="T589" s="17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</row>
    <row r="590" spans="18:76" x14ac:dyDescent="0.25">
      <c r="R590" s="5"/>
      <c r="T590" s="17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</row>
    <row r="591" spans="18:76" x14ac:dyDescent="0.25">
      <c r="R591" s="5"/>
      <c r="T591" s="17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</row>
    <row r="592" spans="18:76" x14ac:dyDescent="0.25">
      <c r="R592" s="5"/>
      <c r="T592" s="17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</row>
    <row r="593" spans="18:76" x14ac:dyDescent="0.25">
      <c r="R593" s="5"/>
      <c r="T593" s="17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</row>
    <row r="594" spans="18:76" x14ac:dyDescent="0.25">
      <c r="R594" s="5"/>
      <c r="T594" s="17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</row>
    <row r="595" spans="18:76" x14ac:dyDescent="0.25">
      <c r="R595" s="5"/>
      <c r="T595" s="17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</row>
    <row r="596" spans="18:76" x14ac:dyDescent="0.25">
      <c r="R596" s="5"/>
      <c r="T596" s="17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</row>
    <row r="597" spans="18:76" x14ac:dyDescent="0.25">
      <c r="R597" s="5"/>
      <c r="T597" s="17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</row>
    <row r="598" spans="18:76" x14ac:dyDescent="0.25">
      <c r="R598" s="5"/>
      <c r="T598" s="17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</row>
    <row r="599" spans="18:76" x14ac:dyDescent="0.25">
      <c r="R599" s="5"/>
      <c r="T599" s="17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</row>
    <row r="600" spans="18:76" x14ac:dyDescent="0.25">
      <c r="R600" s="5"/>
      <c r="T600" s="17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</row>
    <row r="601" spans="18:76" x14ac:dyDescent="0.25">
      <c r="R601" s="5"/>
      <c r="T601" s="17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</row>
    <row r="602" spans="18:76" x14ac:dyDescent="0.25">
      <c r="R602" s="5"/>
      <c r="T602" s="17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</row>
    <row r="603" spans="18:76" x14ac:dyDescent="0.25">
      <c r="R603" s="5"/>
      <c r="T603" s="17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</row>
    <row r="604" spans="18:76" x14ac:dyDescent="0.25">
      <c r="R604" s="5"/>
      <c r="T604" s="17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</row>
    <row r="605" spans="18:76" x14ac:dyDescent="0.25">
      <c r="R605" s="5"/>
      <c r="T605" s="17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</row>
    <row r="606" spans="18:76" x14ac:dyDescent="0.25">
      <c r="R606" s="5"/>
      <c r="T606" s="17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</row>
    <row r="607" spans="18:76" x14ac:dyDescent="0.25">
      <c r="R607" s="5"/>
      <c r="T607" s="17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</row>
    <row r="608" spans="18:76" x14ac:dyDescent="0.25">
      <c r="R608" s="5"/>
      <c r="T608" s="17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</row>
    <row r="609" spans="18:76" x14ac:dyDescent="0.25">
      <c r="R609" s="5"/>
      <c r="T609" s="17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</row>
    <row r="610" spans="18:76" x14ac:dyDescent="0.25">
      <c r="R610" s="5"/>
      <c r="T610" s="17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</row>
    <row r="611" spans="18:76" x14ac:dyDescent="0.25">
      <c r="R611" s="5"/>
      <c r="T611" s="17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</row>
    <row r="612" spans="18:76" x14ac:dyDescent="0.25">
      <c r="R612" s="5"/>
      <c r="T612" s="17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</row>
    <row r="613" spans="18:76" x14ac:dyDescent="0.25">
      <c r="R613" s="5"/>
      <c r="T613" s="17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</row>
    <row r="614" spans="18:76" x14ac:dyDescent="0.25">
      <c r="R614" s="5"/>
      <c r="T614" s="17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</row>
    <row r="615" spans="18:76" x14ac:dyDescent="0.25">
      <c r="R615" s="5"/>
      <c r="T615" s="17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</row>
    <row r="616" spans="18:76" x14ac:dyDescent="0.25">
      <c r="R616" s="5"/>
      <c r="T616" s="17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</row>
    <row r="617" spans="18:76" x14ac:dyDescent="0.25">
      <c r="R617" s="5"/>
      <c r="T617" s="17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</row>
    <row r="618" spans="18:76" x14ac:dyDescent="0.25">
      <c r="R618" s="5"/>
      <c r="T618" s="17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</row>
    <row r="619" spans="18:76" x14ac:dyDescent="0.25">
      <c r="R619" s="5"/>
      <c r="T619" s="17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</row>
    <row r="620" spans="18:76" x14ac:dyDescent="0.25">
      <c r="R620" s="5"/>
      <c r="T620" s="17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</row>
    <row r="621" spans="18:76" x14ac:dyDescent="0.25">
      <c r="R621" s="5"/>
      <c r="T621" s="17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</row>
    <row r="622" spans="18:76" x14ac:dyDescent="0.25">
      <c r="R622" s="5"/>
      <c r="T622" s="17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</row>
    <row r="623" spans="18:76" x14ac:dyDescent="0.25">
      <c r="R623" s="5"/>
      <c r="T623" s="17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</row>
    <row r="624" spans="18:76" x14ac:dyDescent="0.25">
      <c r="R624" s="5"/>
      <c r="T624" s="17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</row>
    <row r="625" spans="18:76" x14ac:dyDescent="0.25">
      <c r="R625" s="5"/>
      <c r="T625" s="17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</row>
    <row r="626" spans="18:76" x14ac:dyDescent="0.25">
      <c r="R626" s="5"/>
      <c r="T626" s="17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</row>
    <row r="627" spans="18:76" x14ac:dyDescent="0.25">
      <c r="R627" s="5"/>
      <c r="T627" s="17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</row>
    <row r="628" spans="18:76" x14ac:dyDescent="0.25">
      <c r="R628" s="5"/>
      <c r="T628" s="17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</row>
    <row r="629" spans="18:76" x14ac:dyDescent="0.25">
      <c r="R629" s="5"/>
      <c r="T629" s="17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</row>
    <row r="630" spans="18:76" x14ac:dyDescent="0.25">
      <c r="R630" s="5"/>
      <c r="T630" s="17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</row>
    <row r="631" spans="18:76" x14ac:dyDescent="0.25">
      <c r="R631" s="5"/>
      <c r="T631" s="17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</row>
    <row r="632" spans="18:76" x14ac:dyDescent="0.25">
      <c r="R632" s="5"/>
      <c r="T632" s="17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</row>
    <row r="633" spans="18:76" x14ac:dyDescent="0.25">
      <c r="R633" s="5"/>
      <c r="T633" s="17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</row>
    <row r="634" spans="18:76" x14ac:dyDescent="0.25">
      <c r="R634" s="5"/>
      <c r="T634" s="17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</row>
    <row r="635" spans="18:76" x14ac:dyDescent="0.25">
      <c r="R635" s="5"/>
      <c r="T635" s="17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</row>
    <row r="636" spans="18:76" x14ac:dyDescent="0.25">
      <c r="R636" s="5"/>
      <c r="T636" s="17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</row>
    <row r="637" spans="18:76" x14ac:dyDescent="0.25">
      <c r="R637" s="5"/>
      <c r="T637" s="17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</row>
    <row r="638" spans="18:76" x14ac:dyDescent="0.25">
      <c r="R638" s="5"/>
      <c r="T638" s="17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</row>
    <row r="639" spans="18:76" x14ac:dyDescent="0.25">
      <c r="R639" s="5"/>
      <c r="T639" s="17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</row>
    <row r="640" spans="18:76" x14ac:dyDescent="0.25">
      <c r="R640" s="5"/>
      <c r="T640" s="17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</row>
    <row r="641" spans="18:39" x14ac:dyDescent="0.25">
      <c r="R641" s="5"/>
      <c r="T641" s="17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</row>
    <row r="642" spans="18:39" x14ac:dyDescent="0.25">
      <c r="R642" s="5"/>
      <c r="T642" s="17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</row>
    <row r="643" spans="18:39" x14ac:dyDescent="0.25">
      <c r="R643" s="5"/>
      <c r="T643" s="17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</row>
    <row r="644" spans="18:39" x14ac:dyDescent="0.25">
      <c r="R644" s="5"/>
      <c r="T644" s="17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</row>
    <row r="645" spans="18:39" x14ac:dyDescent="0.25">
      <c r="R645" s="5"/>
      <c r="T645" s="17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</row>
    <row r="646" spans="18:39" x14ac:dyDescent="0.25">
      <c r="R646" s="5"/>
      <c r="T646" s="17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</row>
    <row r="647" spans="18:39" x14ac:dyDescent="0.25">
      <c r="R647" s="5"/>
      <c r="T647" s="17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</row>
    <row r="648" spans="18:39" x14ac:dyDescent="0.25">
      <c r="R648" s="5"/>
      <c r="T648" s="17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</row>
    <row r="649" spans="18:39" x14ac:dyDescent="0.25">
      <c r="R649" s="5"/>
      <c r="T649" s="17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</row>
    <row r="650" spans="18:39" x14ac:dyDescent="0.25">
      <c r="R650" s="5"/>
      <c r="T650" s="17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</row>
    <row r="651" spans="18:39" x14ac:dyDescent="0.25">
      <c r="R651" s="5"/>
      <c r="T651" s="17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</row>
    <row r="652" spans="18:39" x14ac:dyDescent="0.25">
      <c r="R652" s="5"/>
      <c r="T652" s="17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</row>
    <row r="653" spans="18:39" x14ac:dyDescent="0.25">
      <c r="R653" s="5"/>
      <c r="T653" s="17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</row>
    <row r="654" spans="18:39" x14ac:dyDescent="0.25">
      <c r="R654" s="5"/>
      <c r="T654" s="17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</row>
    <row r="655" spans="18:39" x14ac:dyDescent="0.25">
      <c r="R655" s="5"/>
      <c r="T655" s="17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</row>
    <row r="656" spans="18:39" x14ac:dyDescent="0.25">
      <c r="R656" s="5"/>
      <c r="T656" s="17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</row>
    <row r="657" spans="18:39" x14ac:dyDescent="0.25">
      <c r="R657" s="5"/>
      <c r="T657" s="17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</row>
    <row r="658" spans="18:39" x14ac:dyDescent="0.25">
      <c r="R658" s="5"/>
      <c r="T658" s="17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</row>
    <row r="659" spans="18:39" x14ac:dyDescent="0.25">
      <c r="R659" s="5"/>
      <c r="T659" s="17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</row>
    <row r="660" spans="18:39" x14ac:dyDescent="0.25">
      <c r="R660" s="5"/>
      <c r="T660" s="17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</row>
    <row r="661" spans="18:39" x14ac:dyDescent="0.25">
      <c r="R661" s="5"/>
      <c r="T661" s="17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</row>
    <row r="662" spans="18:39" x14ac:dyDescent="0.25">
      <c r="R662" s="5"/>
      <c r="T662" s="17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</row>
    <row r="663" spans="18:39" x14ac:dyDescent="0.25">
      <c r="R663" s="5"/>
      <c r="T663" s="17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</row>
    <row r="664" spans="18:39" x14ac:dyDescent="0.25">
      <c r="R664" s="5"/>
      <c r="T664" s="17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</row>
    <row r="665" spans="18:39" x14ac:dyDescent="0.25">
      <c r="R665" s="5"/>
      <c r="T665" s="17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</row>
    <row r="666" spans="18:39" x14ac:dyDescent="0.25">
      <c r="R666" s="5"/>
      <c r="T666" s="17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</row>
    <row r="667" spans="18:39" x14ac:dyDescent="0.25">
      <c r="R667" s="5"/>
      <c r="T667" s="17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</row>
    <row r="668" spans="18:39" x14ac:dyDescent="0.25">
      <c r="R668" s="5"/>
      <c r="T668" s="17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</row>
    <row r="669" spans="18:39" x14ac:dyDescent="0.25">
      <c r="R669" s="5"/>
      <c r="T669" s="17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</row>
    <row r="670" spans="18:39" x14ac:dyDescent="0.25">
      <c r="R670" s="5"/>
      <c r="T670" s="17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</row>
    <row r="671" spans="18:39" x14ac:dyDescent="0.25">
      <c r="R671" s="5"/>
      <c r="T671" s="17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</row>
    <row r="672" spans="18:39" x14ac:dyDescent="0.25">
      <c r="R672" s="5"/>
      <c r="T672" s="17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</row>
    <row r="673" spans="18:39" x14ac:dyDescent="0.25">
      <c r="R673" s="5"/>
      <c r="T673" s="17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</row>
    <row r="674" spans="18:39" x14ac:dyDescent="0.25">
      <c r="R674" s="5"/>
      <c r="T674" s="17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</row>
    <row r="675" spans="18:39" x14ac:dyDescent="0.25">
      <c r="R675" s="5"/>
      <c r="T675" s="17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</row>
    <row r="676" spans="18:39" x14ac:dyDescent="0.25">
      <c r="R676" s="5"/>
      <c r="T676" s="17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</row>
    <row r="677" spans="18:39" x14ac:dyDescent="0.25">
      <c r="R677" s="5"/>
      <c r="T677" s="17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</row>
    <row r="678" spans="18:39" x14ac:dyDescent="0.25">
      <c r="R678" s="5"/>
      <c r="T678" s="17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</row>
    <row r="679" spans="18:39" x14ac:dyDescent="0.25">
      <c r="R679" s="5"/>
      <c r="T679" s="17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</row>
    <row r="680" spans="18:39" x14ac:dyDescent="0.25">
      <c r="R680" s="5"/>
      <c r="T680" s="17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</row>
    <row r="681" spans="18:39" x14ac:dyDescent="0.25">
      <c r="R681" s="5"/>
      <c r="T681" s="17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</row>
    <row r="682" spans="18:39" x14ac:dyDescent="0.25">
      <c r="R682" s="5"/>
      <c r="T682" s="17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</row>
    <row r="683" spans="18:39" x14ac:dyDescent="0.25">
      <c r="R683" s="5"/>
      <c r="T683" s="17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</row>
    <row r="684" spans="18:39" x14ac:dyDescent="0.25">
      <c r="R684" s="5"/>
      <c r="T684" s="17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</row>
    <row r="685" spans="18:39" x14ac:dyDescent="0.25">
      <c r="R685" s="5"/>
      <c r="T685" s="17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</row>
    <row r="686" spans="18:39" x14ac:dyDescent="0.25">
      <c r="R686" s="5"/>
      <c r="T686" s="17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</row>
    <row r="687" spans="18:39" x14ac:dyDescent="0.25">
      <c r="R687" s="5"/>
      <c r="T687" s="17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</row>
    <row r="688" spans="18:39" x14ac:dyDescent="0.25">
      <c r="R688" s="5"/>
      <c r="T688" s="17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</row>
    <row r="689" spans="18:39" x14ac:dyDescent="0.25">
      <c r="R689" s="5"/>
      <c r="T689" s="17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</row>
    <row r="690" spans="18:39" x14ac:dyDescent="0.25">
      <c r="R690" s="5"/>
      <c r="T690" s="17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</row>
    <row r="691" spans="18:39" x14ac:dyDescent="0.25">
      <c r="R691" s="5"/>
      <c r="T691" s="17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</row>
    <row r="692" spans="18:39" x14ac:dyDescent="0.25">
      <c r="R692" s="5"/>
      <c r="T692" s="17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</row>
    <row r="693" spans="18:39" x14ac:dyDescent="0.25">
      <c r="R693" s="5"/>
      <c r="T693" s="17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</row>
    <row r="694" spans="18:39" x14ac:dyDescent="0.25">
      <c r="R694" s="5"/>
      <c r="T694" s="17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</row>
    <row r="695" spans="18:39" x14ac:dyDescent="0.25">
      <c r="R695" s="5"/>
      <c r="T695" s="17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</row>
    <row r="696" spans="18:39" x14ac:dyDescent="0.25">
      <c r="R696" s="5"/>
      <c r="T696" s="17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</row>
    <row r="697" spans="18:39" x14ac:dyDescent="0.25">
      <c r="R697" s="5"/>
      <c r="T697" s="17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</row>
    <row r="698" spans="18:39" x14ac:dyDescent="0.25">
      <c r="R698" s="5"/>
      <c r="T698" s="17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</row>
    <row r="699" spans="18:39" x14ac:dyDescent="0.25">
      <c r="R699" s="5"/>
      <c r="T699" s="17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</row>
    <row r="700" spans="18:39" x14ac:dyDescent="0.25">
      <c r="R700" s="5"/>
      <c r="T700" s="17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</row>
    <row r="701" spans="18:39" x14ac:dyDescent="0.25">
      <c r="R701" s="5"/>
      <c r="T701" s="17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</row>
    <row r="702" spans="18:39" x14ac:dyDescent="0.25">
      <c r="R702" s="5"/>
      <c r="T702" s="17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</row>
    <row r="703" spans="18:39" x14ac:dyDescent="0.25">
      <c r="R703" s="5"/>
      <c r="T703" s="17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</row>
    <row r="704" spans="18:39" x14ac:dyDescent="0.25">
      <c r="R704" s="5"/>
      <c r="T704" s="17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</row>
    <row r="705" spans="18:39" x14ac:dyDescent="0.25">
      <c r="R705" s="5"/>
      <c r="T705" s="17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</row>
    <row r="706" spans="18:39" x14ac:dyDescent="0.25">
      <c r="R706" s="5"/>
      <c r="T706" s="17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</row>
    <row r="707" spans="18:39" x14ac:dyDescent="0.25">
      <c r="R707" s="5"/>
      <c r="T707" s="17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</row>
    <row r="708" spans="18:39" x14ac:dyDescent="0.25">
      <c r="R708" s="5"/>
      <c r="T708" s="17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</row>
    <row r="709" spans="18:39" x14ac:dyDescent="0.25">
      <c r="R709" s="5"/>
      <c r="T709" s="17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</row>
    <row r="710" spans="18:39" x14ac:dyDescent="0.25">
      <c r="R710" s="5"/>
      <c r="T710" s="17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</row>
    <row r="711" spans="18:39" x14ac:dyDescent="0.25">
      <c r="R711" s="5"/>
      <c r="T711" s="17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</row>
    <row r="712" spans="18:39" x14ac:dyDescent="0.25">
      <c r="R712" s="5"/>
      <c r="T712" s="17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</row>
    <row r="713" spans="18:39" x14ac:dyDescent="0.25">
      <c r="R713" s="5"/>
      <c r="T713" s="17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</row>
    <row r="714" spans="18:39" x14ac:dyDescent="0.25">
      <c r="R714" s="5"/>
      <c r="T714" s="17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</row>
    <row r="715" spans="18:39" x14ac:dyDescent="0.25">
      <c r="R715" s="5"/>
      <c r="T715" s="17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</row>
    <row r="716" spans="18:39" x14ac:dyDescent="0.25">
      <c r="R716" s="5"/>
      <c r="T716" s="17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</row>
    <row r="717" spans="18:39" x14ac:dyDescent="0.25">
      <c r="R717" s="5"/>
      <c r="T717" s="17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</row>
    <row r="718" spans="18:39" x14ac:dyDescent="0.25">
      <c r="R718" s="5"/>
      <c r="T718" s="17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</row>
    <row r="719" spans="18:39" x14ac:dyDescent="0.25">
      <c r="R719" s="5"/>
      <c r="T719" s="17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</row>
    <row r="720" spans="18:39" x14ac:dyDescent="0.25">
      <c r="R720" s="5"/>
      <c r="T720" s="17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</row>
    <row r="721" spans="18:39" x14ac:dyDescent="0.25">
      <c r="R721" s="5"/>
      <c r="T721" s="17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</row>
    <row r="722" spans="18:39" x14ac:dyDescent="0.25">
      <c r="R722" s="5"/>
      <c r="T722" s="17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</row>
    <row r="723" spans="18:39" x14ac:dyDescent="0.25">
      <c r="R723" s="5"/>
      <c r="T723" s="17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</row>
    <row r="724" spans="18:39" x14ac:dyDescent="0.25">
      <c r="R724" s="5"/>
      <c r="T724" s="17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</row>
    <row r="725" spans="18:39" x14ac:dyDescent="0.25">
      <c r="R725" s="5"/>
      <c r="T725" s="17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</row>
    <row r="726" spans="18:39" x14ac:dyDescent="0.25">
      <c r="R726" s="5"/>
      <c r="T726" s="17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</row>
    <row r="727" spans="18:39" x14ac:dyDescent="0.25">
      <c r="R727" s="5"/>
      <c r="T727" s="17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</row>
    <row r="728" spans="18:39" x14ac:dyDescent="0.25">
      <c r="R728" s="5"/>
      <c r="T728" s="17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</row>
    <row r="729" spans="18:39" x14ac:dyDescent="0.25">
      <c r="R729" s="5"/>
      <c r="T729" s="17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</row>
    <row r="730" spans="18:39" x14ac:dyDescent="0.25">
      <c r="R730" s="5"/>
      <c r="T730" s="17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</row>
    <row r="731" spans="18:39" x14ac:dyDescent="0.25">
      <c r="R731" s="5"/>
      <c r="T731" s="17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</row>
    <row r="732" spans="18:39" x14ac:dyDescent="0.25">
      <c r="R732" s="5"/>
      <c r="T732" s="17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</row>
    <row r="733" spans="18:39" x14ac:dyDescent="0.25">
      <c r="R733" s="5"/>
      <c r="T733" s="17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</row>
    <row r="734" spans="18:39" x14ac:dyDescent="0.25">
      <c r="R734" s="5"/>
      <c r="T734" s="17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</row>
    <row r="735" spans="18:39" x14ac:dyDescent="0.25">
      <c r="R735" s="5"/>
      <c r="T735" s="17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</row>
    <row r="736" spans="18:39" x14ac:dyDescent="0.25">
      <c r="R736" s="5"/>
      <c r="T736" s="17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</row>
    <row r="737" spans="18:39" x14ac:dyDescent="0.25">
      <c r="R737" s="5"/>
      <c r="T737" s="17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</row>
    <row r="738" spans="18:39" x14ac:dyDescent="0.25">
      <c r="R738" s="5"/>
      <c r="T738" s="17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</row>
    <row r="739" spans="18:39" x14ac:dyDescent="0.25">
      <c r="R739" s="5"/>
      <c r="T739" s="17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</row>
    <row r="740" spans="18:39" x14ac:dyDescent="0.25">
      <c r="R740" s="5"/>
      <c r="T740" s="17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</row>
    <row r="741" spans="18:39" x14ac:dyDescent="0.25">
      <c r="R741" s="5"/>
      <c r="T741" s="17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</row>
    <row r="742" spans="18:39" x14ac:dyDescent="0.25">
      <c r="R742" s="5"/>
      <c r="T742" s="17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</row>
    <row r="743" spans="18:39" x14ac:dyDescent="0.25">
      <c r="R743" s="5"/>
      <c r="T743" s="17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</row>
    <row r="744" spans="18:39" x14ac:dyDescent="0.25">
      <c r="R744" s="5"/>
      <c r="T744" s="17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</row>
    <row r="745" spans="18:39" x14ac:dyDescent="0.25">
      <c r="R745" s="5"/>
      <c r="T745" s="17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</row>
    <row r="746" spans="18:39" x14ac:dyDescent="0.25">
      <c r="R746" s="5"/>
      <c r="T746" s="17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</row>
    <row r="747" spans="18:39" x14ac:dyDescent="0.25">
      <c r="R747" s="5"/>
      <c r="T747" s="17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</row>
    <row r="748" spans="18:39" x14ac:dyDescent="0.25">
      <c r="R748" s="5"/>
      <c r="T748" s="17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</row>
    <row r="749" spans="18:39" x14ac:dyDescent="0.25">
      <c r="R749" s="5"/>
      <c r="T749" s="17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</row>
    <row r="750" spans="18:39" x14ac:dyDescent="0.25">
      <c r="R750" s="5"/>
      <c r="T750" s="17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</row>
    <row r="751" spans="18:39" x14ac:dyDescent="0.25">
      <c r="R751" s="5"/>
      <c r="T751" s="17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</row>
    <row r="752" spans="18:39" x14ac:dyDescent="0.25">
      <c r="R752" s="5"/>
      <c r="T752" s="17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</row>
    <row r="753" spans="18:39" x14ac:dyDescent="0.25">
      <c r="R753" s="5"/>
      <c r="T753" s="17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</row>
    <row r="754" spans="18:39" x14ac:dyDescent="0.25">
      <c r="R754" s="5"/>
      <c r="T754" s="17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</row>
    <row r="755" spans="18:39" x14ac:dyDescent="0.25">
      <c r="R755" s="5"/>
      <c r="T755" s="17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</row>
    <row r="756" spans="18:39" x14ac:dyDescent="0.25">
      <c r="R756" s="5"/>
      <c r="T756" s="17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</row>
    <row r="757" spans="18:39" x14ac:dyDescent="0.25">
      <c r="R757" s="5"/>
      <c r="T757" s="17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</row>
    <row r="758" spans="18:39" x14ac:dyDescent="0.25">
      <c r="R758" s="5"/>
      <c r="T758" s="17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</row>
    <row r="759" spans="18:39" x14ac:dyDescent="0.25">
      <c r="R759" s="5"/>
      <c r="T759" s="17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</row>
    <row r="760" spans="18:39" x14ac:dyDescent="0.25">
      <c r="R760" s="5"/>
      <c r="T760" s="17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</row>
    <row r="761" spans="18:39" x14ac:dyDescent="0.25">
      <c r="R761" s="5"/>
      <c r="T761" s="17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</row>
    <row r="762" spans="18:39" x14ac:dyDescent="0.25">
      <c r="R762" s="5"/>
      <c r="T762" s="17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</row>
    <row r="763" spans="18:39" x14ac:dyDescent="0.25">
      <c r="R763" s="5"/>
      <c r="T763" s="17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</row>
    <row r="764" spans="18:39" x14ac:dyDescent="0.25">
      <c r="R764" s="5"/>
      <c r="T764" s="17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</row>
    <row r="765" spans="18:39" x14ac:dyDescent="0.25">
      <c r="R765" s="5"/>
      <c r="T765" s="17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</row>
    <row r="766" spans="18:39" x14ac:dyDescent="0.25">
      <c r="R766" s="5"/>
      <c r="T766" s="17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</row>
    <row r="767" spans="18:39" x14ac:dyDescent="0.25">
      <c r="R767" s="5"/>
      <c r="T767" s="17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</row>
    <row r="768" spans="18:39" x14ac:dyDescent="0.25">
      <c r="R768" s="5"/>
      <c r="T768" s="17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</row>
    <row r="769" spans="18:39" x14ac:dyDescent="0.25">
      <c r="R769" s="5"/>
      <c r="T769" s="17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</row>
    <row r="770" spans="18:39" x14ac:dyDescent="0.25">
      <c r="R770" s="5"/>
      <c r="T770" s="17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</row>
    <row r="771" spans="18:39" x14ac:dyDescent="0.25">
      <c r="R771" s="5"/>
      <c r="T771" s="17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</row>
    <row r="772" spans="18:39" x14ac:dyDescent="0.25">
      <c r="R772" s="5"/>
      <c r="T772" s="17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</row>
    <row r="773" spans="18:39" x14ac:dyDescent="0.25">
      <c r="R773" s="5"/>
      <c r="T773" s="17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</row>
    <row r="774" spans="18:39" x14ac:dyDescent="0.25">
      <c r="R774" s="5"/>
      <c r="T774" s="17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</row>
    <row r="775" spans="18:39" x14ac:dyDescent="0.25">
      <c r="R775" s="5"/>
      <c r="T775" s="17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</row>
    <row r="776" spans="18:39" x14ac:dyDescent="0.25">
      <c r="R776" s="5"/>
      <c r="T776" s="17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</row>
    <row r="777" spans="18:39" x14ac:dyDescent="0.25">
      <c r="R777" s="5"/>
      <c r="T777" s="17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</row>
    <row r="778" spans="18:39" x14ac:dyDescent="0.25">
      <c r="R778" s="5"/>
      <c r="T778" s="17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</row>
    <row r="779" spans="18:39" x14ac:dyDescent="0.25">
      <c r="R779" s="5"/>
      <c r="T779" s="17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</row>
    <row r="780" spans="18:39" x14ac:dyDescent="0.25">
      <c r="R780" s="5"/>
      <c r="T780" s="17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</row>
    <row r="781" spans="18:39" x14ac:dyDescent="0.25">
      <c r="R781" s="5"/>
      <c r="T781" s="17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</row>
    <row r="782" spans="18:39" x14ac:dyDescent="0.25">
      <c r="R782" s="5"/>
      <c r="T782" s="17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</row>
    <row r="783" spans="18:39" x14ac:dyDescent="0.25">
      <c r="R783" s="5"/>
      <c r="T783" s="17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</row>
    <row r="784" spans="18:39" x14ac:dyDescent="0.25">
      <c r="R784" s="5"/>
      <c r="T784" s="17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</row>
    <row r="785" spans="18:39" x14ac:dyDescent="0.25">
      <c r="R785" s="5"/>
      <c r="T785" s="17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</row>
    <row r="786" spans="18:39" x14ac:dyDescent="0.25">
      <c r="R786" s="5"/>
      <c r="T786" s="17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</row>
    <row r="787" spans="18:39" x14ac:dyDescent="0.25">
      <c r="R787" s="5"/>
      <c r="T787" s="17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</row>
    <row r="788" spans="18:39" x14ac:dyDescent="0.25">
      <c r="R788" s="5"/>
      <c r="T788" s="17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</row>
    <row r="789" spans="18:39" x14ac:dyDescent="0.25">
      <c r="R789" s="5"/>
      <c r="T789" s="17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</row>
    <row r="790" spans="18:39" x14ac:dyDescent="0.25">
      <c r="R790" s="5"/>
      <c r="T790" s="17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</row>
    <row r="791" spans="18:39" x14ac:dyDescent="0.25">
      <c r="R791" s="5"/>
      <c r="T791" s="17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</row>
    <row r="792" spans="18:39" x14ac:dyDescent="0.25">
      <c r="R792" s="5"/>
      <c r="T792" s="17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</row>
    <row r="793" spans="18:39" x14ac:dyDescent="0.25">
      <c r="R793" s="5"/>
      <c r="T793" s="17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</row>
    <row r="794" spans="18:39" x14ac:dyDescent="0.25">
      <c r="R794" s="5"/>
      <c r="T794" s="17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</row>
    <row r="795" spans="18:39" x14ac:dyDescent="0.25">
      <c r="R795" s="5"/>
      <c r="T795" s="17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</row>
    <row r="796" spans="18:39" x14ac:dyDescent="0.25">
      <c r="R796" s="5"/>
      <c r="T796" s="17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</row>
    <row r="797" spans="18:39" x14ac:dyDescent="0.25">
      <c r="R797" s="5"/>
      <c r="T797" s="17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</row>
    <row r="798" spans="18:39" x14ac:dyDescent="0.25">
      <c r="R798" s="5"/>
      <c r="T798" s="17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</row>
    <row r="799" spans="18:39" x14ac:dyDescent="0.25">
      <c r="R799" s="5"/>
      <c r="T799" s="17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</row>
    <row r="800" spans="18:39" x14ac:dyDescent="0.25">
      <c r="R800" s="5"/>
      <c r="T800" s="17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</row>
    <row r="801" spans="18:39" x14ac:dyDescent="0.25">
      <c r="R801" s="5"/>
      <c r="T801" s="17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</row>
    <row r="802" spans="18:39" x14ac:dyDescent="0.25">
      <c r="R802" s="5"/>
      <c r="T802" s="17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</row>
    <row r="803" spans="18:39" x14ac:dyDescent="0.25">
      <c r="R803" s="5"/>
      <c r="T803" s="17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</row>
    <row r="804" spans="18:39" x14ac:dyDescent="0.25">
      <c r="R804" s="5"/>
      <c r="T804" s="17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</row>
    <row r="805" spans="18:39" x14ac:dyDescent="0.25">
      <c r="R805" s="5"/>
      <c r="T805" s="17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</row>
    <row r="806" spans="18:39" x14ac:dyDescent="0.25">
      <c r="R806" s="5"/>
      <c r="T806" s="17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</row>
    <row r="807" spans="18:39" x14ac:dyDescent="0.25">
      <c r="R807" s="5"/>
      <c r="T807" s="17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</row>
    <row r="808" spans="18:39" x14ac:dyDescent="0.25">
      <c r="R808" s="5"/>
      <c r="T808" s="17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</row>
    <row r="809" spans="18:39" x14ac:dyDescent="0.25">
      <c r="R809" s="5"/>
      <c r="T809" s="17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</row>
    <row r="810" spans="18:39" x14ac:dyDescent="0.25">
      <c r="R810" s="5"/>
      <c r="T810" s="17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</row>
    <row r="811" spans="18:39" x14ac:dyDescent="0.25">
      <c r="R811" s="5"/>
      <c r="T811" s="17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</row>
    <row r="812" spans="18:39" x14ac:dyDescent="0.25">
      <c r="R812" s="5"/>
      <c r="T812" s="17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</row>
    <row r="813" spans="18:39" x14ac:dyDescent="0.25">
      <c r="R813" s="5"/>
      <c r="T813" s="17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</row>
    <row r="814" spans="18:39" x14ac:dyDescent="0.25">
      <c r="R814" s="5"/>
      <c r="T814" s="17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</row>
    <row r="815" spans="18:39" x14ac:dyDescent="0.25">
      <c r="R815" s="5"/>
      <c r="T815" s="17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</row>
    <row r="816" spans="18:39" x14ac:dyDescent="0.25">
      <c r="R816" s="5"/>
      <c r="T816" s="17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</row>
    <row r="817" spans="18:39" x14ac:dyDescent="0.25">
      <c r="R817" s="5"/>
      <c r="T817" s="17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</row>
    <row r="818" spans="18:39" x14ac:dyDescent="0.25">
      <c r="R818" s="5"/>
      <c r="T818" s="17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</row>
    <row r="819" spans="18:39" x14ac:dyDescent="0.25">
      <c r="R819" s="5"/>
      <c r="T819" s="17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</row>
    <row r="820" spans="18:39" x14ac:dyDescent="0.25">
      <c r="R820" s="5"/>
      <c r="T820" s="17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</row>
    <row r="821" spans="18:39" x14ac:dyDescent="0.25">
      <c r="R821" s="5"/>
      <c r="T821" s="17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</row>
    <row r="822" spans="18:39" x14ac:dyDescent="0.25">
      <c r="R822" s="5"/>
      <c r="T822" s="17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</row>
    <row r="823" spans="18:39" x14ac:dyDescent="0.25">
      <c r="R823" s="5"/>
      <c r="T823" s="17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</row>
    <row r="824" spans="18:39" x14ac:dyDescent="0.25">
      <c r="R824" s="5"/>
      <c r="T824" s="17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</row>
    <row r="825" spans="18:39" x14ac:dyDescent="0.25">
      <c r="R825" s="5"/>
      <c r="T825" s="17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</row>
    <row r="826" spans="18:39" x14ac:dyDescent="0.25">
      <c r="R826" s="5"/>
      <c r="T826" s="17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</row>
    <row r="827" spans="18:39" x14ac:dyDescent="0.25">
      <c r="R827" s="5"/>
      <c r="T827" s="17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</row>
    <row r="828" spans="18:39" x14ac:dyDescent="0.25">
      <c r="R828" s="5"/>
      <c r="T828" s="17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</row>
    <row r="829" spans="18:39" x14ac:dyDescent="0.25">
      <c r="R829" s="5"/>
      <c r="T829" s="17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</row>
    <row r="830" spans="18:39" x14ac:dyDescent="0.25">
      <c r="R830" s="5"/>
      <c r="T830" s="17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</row>
    <row r="831" spans="18:39" x14ac:dyDescent="0.25">
      <c r="R831" s="5"/>
      <c r="T831" s="17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</row>
    <row r="832" spans="18:39" x14ac:dyDescent="0.25">
      <c r="R832" s="5"/>
      <c r="T832" s="17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</row>
    <row r="833" spans="18:39" x14ac:dyDescent="0.25">
      <c r="R833" s="5"/>
      <c r="T833" s="17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</row>
    <row r="834" spans="18:39" x14ac:dyDescent="0.25">
      <c r="R834" s="5"/>
      <c r="T834" s="17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</row>
    <row r="835" spans="18:39" x14ac:dyDescent="0.25">
      <c r="R835" s="5"/>
      <c r="T835" s="17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</row>
    <row r="836" spans="18:39" x14ac:dyDescent="0.25">
      <c r="R836" s="5"/>
      <c r="T836" s="17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</row>
    <row r="837" spans="18:39" x14ac:dyDescent="0.25">
      <c r="R837" s="5"/>
      <c r="T837" s="17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</row>
    <row r="838" spans="18:39" x14ac:dyDescent="0.25">
      <c r="R838" s="5"/>
      <c r="T838" s="17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</row>
    <row r="839" spans="18:39" x14ac:dyDescent="0.25">
      <c r="R839" s="5"/>
      <c r="T839" s="17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</row>
    <row r="840" spans="18:39" x14ac:dyDescent="0.25">
      <c r="R840" s="5"/>
      <c r="T840" s="17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</row>
    <row r="841" spans="18:39" x14ac:dyDescent="0.25">
      <c r="R841" s="5"/>
      <c r="T841" s="17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</row>
    <row r="842" spans="18:39" x14ac:dyDescent="0.25">
      <c r="R842" s="5"/>
      <c r="T842" s="17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</row>
    <row r="843" spans="18:39" x14ac:dyDescent="0.25">
      <c r="R843" s="5"/>
      <c r="T843" s="17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</row>
    <row r="844" spans="18:39" x14ac:dyDescent="0.25">
      <c r="R844" s="5"/>
      <c r="T844" s="17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</row>
    <row r="845" spans="18:39" x14ac:dyDescent="0.25">
      <c r="R845" s="5"/>
      <c r="T845" s="17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</row>
    <row r="846" spans="18:39" x14ac:dyDescent="0.25">
      <c r="R846" s="5"/>
      <c r="T846" s="17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</row>
    <row r="847" spans="18:39" x14ac:dyDescent="0.25">
      <c r="R847" s="5"/>
      <c r="T847" s="17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</row>
    <row r="848" spans="18:39" x14ac:dyDescent="0.25">
      <c r="R848" s="5"/>
      <c r="T848" s="17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</row>
    <row r="849" spans="18:39" x14ac:dyDescent="0.25">
      <c r="R849" s="5"/>
      <c r="T849" s="17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</row>
    <row r="850" spans="18:39" x14ac:dyDescent="0.25">
      <c r="R850" s="5"/>
      <c r="T850" s="17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</row>
    <row r="851" spans="18:39" x14ac:dyDescent="0.25">
      <c r="R851" s="5"/>
      <c r="T851" s="17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</row>
    <row r="852" spans="18:39" x14ac:dyDescent="0.25">
      <c r="R852" s="5"/>
      <c r="T852" s="17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</row>
    <row r="853" spans="18:39" x14ac:dyDescent="0.25">
      <c r="R853" s="5"/>
      <c r="T853" s="17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</row>
    <row r="854" spans="18:39" x14ac:dyDescent="0.25">
      <c r="R854" s="5"/>
      <c r="T854" s="17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</row>
    <row r="855" spans="18:39" x14ac:dyDescent="0.25">
      <c r="R855" s="5"/>
      <c r="T855" s="17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</row>
    <row r="856" spans="18:39" x14ac:dyDescent="0.25">
      <c r="R856" s="5"/>
      <c r="T856" s="17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</row>
    <row r="857" spans="18:39" x14ac:dyDescent="0.25">
      <c r="R857" s="5"/>
      <c r="T857" s="17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</row>
    <row r="858" spans="18:39" x14ac:dyDescent="0.25">
      <c r="R858" s="5"/>
      <c r="T858" s="17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</row>
    <row r="859" spans="18:39" x14ac:dyDescent="0.25">
      <c r="R859" s="5"/>
      <c r="T859" s="17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</row>
    <row r="860" spans="18:39" x14ac:dyDescent="0.25">
      <c r="R860" s="5"/>
      <c r="T860" s="17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</row>
    <row r="861" spans="18:39" x14ac:dyDescent="0.25">
      <c r="R861" s="5"/>
      <c r="T861" s="17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</row>
    <row r="862" spans="18:39" x14ac:dyDescent="0.25">
      <c r="R862" s="5"/>
      <c r="T862" s="17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</row>
    <row r="863" spans="18:39" x14ac:dyDescent="0.25">
      <c r="R863" s="5"/>
      <c r="T863" s="17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</row>
    <row r="864" spans="18:39" x14ac:dyDescent="0.25">
      <c r="R864" s="5"/>
      <c r="T864" s="17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</row>
    <row r="865" spans="18:39" x14ac:dyDescent="0.25">
      <c r="R865" s="5"/>
      <c r="T865" s="17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</row>
    <row r="866" spans="18:39" x14ac:dyDescent="0.25">
      <c r="R866" s="5"/>
      <c r="T866" s="17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</row>
    <row r="867" spans="18:39" x14ac:dyDescent="0.25">
      <c r="R867" s="5"/>
      <c r="T867" s="17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</row>
    <row r="868" spans="18:39" x14ac:dyDescent="0.25">
      <c r="R868" s="5"/>
      <c r="T868" s="17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</row>
  </sheetData>
  <mergeCells count="4">
    <mergeCell ref="G3:L3"/>
    <mergeCell ref="G4:L4"/>
    <mergeCell ref="B4:F4"/>
    <mergeCell ref="B3:E3"/>
  </mergeCells>
  <dataValidations count="2">
    <dataValidation type="list" allowBlank="1" showInputMessage="1" showErrorMessage="1" sqref="B3:E3">
      <formula1>$S$6:$S$19</formula1>
    </dataValidation>
    <dataValidation type="list" allowBlank="1" showInputMessage="1" showErrorMessage="1" sqref="G3:L3">
      <formula1>$CU$6:$CU$15</formula1>
    </dataValidation>
  </dataValidation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9" sqref="A19"/>
    </sheetView>
  </sheetViews>
  <sheetFormatPr defaultRowHeight="15" x14ac:dyDescent="0.25"/>
  <cols>
    <col min="1" max="1" width="35.42578125" customWidth="1"/>
    <col min="2" max="2" width="14.7109375" customWidth="1"/>
  </cols>
  <sheetData>
    <row r="1" spans="1:2" x14ac:dyDescent="0.25">
      <c r="A1" s="16" t="s">
        <v>60</v>
      </c>
      <c r="B1" s="13" t="s">
        <v>12</v>
      </c>
    </row>
    <row r="2" spans="1:2" x14ac:dyDescent="0.25">
      <c r="A2" s="16" t="s">
        <v>59</v>
      </c>
      <c r="B2" s="13" t="s">
        <v>9</v>
      </c>
    </row>
    <row r="3" spans="1:2" x14ac:dyDescent="0.25">
      <c r="A3" s="15" t="s">
        <v>58</v>
      </c>
      <c r="B3" s="13" t="s">
        <v>11</v>
      </c>
    </row>
    <row r="4" spans="1:2" x14ac:dyDescent="0.25">
      <c r="A4" s="16" t="s">
        <v>57</v>
      </c>
      <c r="B4" s="13" t="s">
        <v>10</v>
      </c>
    </row>
    <row r="5" spans="1:2" x14ac:dyDescent="0.25">
      <c r="A5" s="16" t="s">
        <v>56</v>
      </c>
      <c r="B5" s="13" t="s">
        <v>8</v>
      </c>
    </row>
    <row r="6" spans="1:2" x14ac:dyDescent="0.25">
      <c r="A6" s="16" t="s">
        <v>72</v>
      </c>
      <c r="B6" s="13" t="s">
        <v>70</v>
      </c>
    </row>
    <row r="7" spans="1:2" x14ac:dyDescent="0.25">
      <c r="A7" s="16" t="s">
        <v>55</v>
      </c>
      <c r="B7" s="13" t="s">
        <v>70</v>
      </c>
    </row>
    <row r="8" spans="1:2" x14ac:dyDescent="0.25">
      <c r="A8" s="16" t="s">
        <v>54</v>
      </c>
      <c r="B8" s="13" t="s">
        <v>6</v>
      </c>
    </row>
    <row r="9" spans="1:2" x14ac:dyDescent="0.25">
      <c r="A9" s="16" t="s">
        <v>53</v>
      </c>
      <c r="B9" s="13" t="s">
        <v>5</v>
      </c>
    </row>
    <row r="10" spans="1:2" x14ac:dyDescent="0.25">
      <c r="A10" s="16" t="s">
        <v>52</v>
      </c>
      <c r="B10" s="13" t="s">
        <v>51</v>
      </c>
    </row>
    <row r="11" spans="1:2" x14ac:dyDescent="0.25">
      <c r="A11" s="16" t="s">
        <v>50</v>
      </c>
      <c r="B11" s="13" t="s">
        <v>4</v>
      </c>
    </row>
    <row r="12" spans="1:2" x14ac:dyDescent="0.25">
      <c r="A12" s="16" t="s">
        <v>49</v>
      </c>
      <c r="B12" s="13" t="s">
        <v>38</v>
      </c>
    </row>
    <row r="13" spans="1:2" x14ac:dyDescent="0.25">
      <c r="A13" s="16" t="s">
        <v>48</v>
      </c>
      <c r="B13" s="13" t="s">
        <v>3</v>
      </c>
    </row>
    <row r="14" spans="1:2" x14ac:dyDescent="0.25">
      <c r="A14" s="16" t="s">
        <v>47</v>
      </c>
      <c r="B14" s="13" t="s">
        <v>2</v>
      </c>
    </row>
    <row r="15" spans="1:2" x14ac:dyDescent="0.25">
      <c r="A15" s="16" t="s">
        <v>46</v>
      </c>
      <c r="B15" s="13" t="s">
        <v>0</v>
      </c>
    </row>
    <row r="16" spans="1:2" x14ac:dyDescent="0.25">
      <c r="A16" s="14" t="s">
        <v>45</v>
      </c>
      <c r="B16" s="13" t="s">
        <v>40</v>
      </c>
    </row>
    <row r="17" spans="1:2" x14ac:dyDescent="0.25">
      <c r="A17" s="16" t="s">
        <v>44</v>
      </c>
      <c r="B17" s="13" t="s">
        <v>40</v>
      </c>
    </row>
    <row r="18" spans="1:2" x14ac:dyDescent="0.25">
      <c r="A18" s="16" t="s">
        <v>43</v>
      </c>
      <c r="B18" s="13" t="s">
        <v>40</v>
      </c>
    </row>
    <row r="19" spans="1:2" x14ac:dyDescent="0.25">
      <c r="A19" s="16" t="s">
        <v>42</v>
      </c>
      <c r="B19" s="13" t="s">
        <v>40</v>
      </c>
    </row>
    <row r="20" spans="1:2" x14ac:dyDescent="0.25">
      <c r="A20" s="16" t="s">
        <v>62</v>
      </c>
      <c r="B20" s="13" t="s">
        <v>61</v>
      </c>
    </row>
    <row r="21" spans="1:2" x14ac:dyDescent="0.25">
      <c r="A21" s="16" t="s">
        <v>41</v>
      </c>
      <c r="B21" s="13" t="s">
        <v>40</v>
      </c>
    </row>
    <row r="22" spans="1:2" x14ac:dyDescent="0.25">
      <c r="A22" s="16" t="s">
        <v>63</v>
      </c>
      <c r="B22" s="13" t="s">
        <v>40</v>
      </c>
    </row>
    <row r="23" spans="1:2" x14ac:dyDescent="0.25">
      <c r="A23" s="16" t="s">
        <v>64</v>
      </c>
      <c r="B23" s="13" t="s">
        <v>40</v>
      </c>
    </row>
    <row r="24" spans="1:2" x14ac:dyDescent="0.25">
      <c r="A24" s="16" t="s">
        <v>65</v>
      </c>
      <c r="B24" s="13" t="s">
        <v>40</v>
      </c>
    </row>
    <row r="25" spans="1:2" x14ac:dyDescent="0.25">
      <c r="A25" s="16" t="s">
        <v>66</v>
      </c>
      <c r="B25" s="13" t="s">
        <v>40</v>
      </c>
    </row>
    <row r="26" spans="1:2" x14ac:dyDescent="0.25">
      <c r="A26" s="16" t="s">
        <v>67</v>
      </c>
      <c r="B26" s="13" t="s">
        <v>40</v>
      </c>
    </row>
    <row r="27" spans="1:2" x14ac:dyDescent="0.25">
      <c r="A27" s="16" t="s">
        <v>68</v>
      </c>
      <c r="B27" s="13" t="s">
        <v>40</v>
      </c>
    </row>
    <row r="28" spans="1:2" x14ac:dyDescent="0.25">
      <c r="A28" s="16" t="s">
        <v>69</v>
      </c>
      <c r="B28" s="13" t="s">
        <v>40</v>
      </c>
    </row>
    <row r="29" spans="1:2" x14ac:dyDescent="0.25">
      <c r="A29" s="16" t="s">
        <v>71</v>
      </c>
      <c r="B29" s="13" t="s">
        <v>40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U188"/>
  <sheetViews>
    <sheetView showGridLines="0" zoomScaleNormal="100" workbookViewId="0">
      <selection activeCell="U25" sqref="U25"/>
    </sheetView>
  </sheetViews>
  <sheetFormatPr defaultColWidth="9.140625" defaultRowHeight="15" x14ac:dyDescent="0.25"/>
  <cols>
    <col min="1" max="1" width="7.5703125" style="2" customWidth="1"/>
    <col min="2" max="17" width="9.140625" style="2"/>
    <col min="18" max="18" width="9.140625" style="5"/>
    <col min="19" max="19" width="9.7109375" style="6" bestFit="1" customWidth="1"/>
    <col min="20" max="30" width="9.140625" style="6"/>
    <col min="31" max="32" width="9.140625" style="5"/>
    <col min="33" max="33" width="15.140625" style="5" bestFit="1" customWidth="1"/>
    <col min="34" max="47" width="9.140625" style="5"/>
    <col min="48" max="16384" width="9.140625" style="2"/>
  </cols>
  <sheetData>
    <row r="3" spans="4:46" ht="18.75" x14ac:dyDescent="0.3">
      <c r="D3" s="42" t="s">
        <v>12</v>
      </c>
      <c r="E3" s="44"/>
      <c r="F3" s="1"/>
      <c r="G3" s="42" t="s">
        <v>23</v>
      </c>
      <c r="H3" s="43"/>
      <c r="I3" s="43"/>
      <c r="J3" s="43"/>
      <c r="K3" s="43"/>
      <c r="L3" s="44"/>
    </row>
    <row r="4" spans="4:46" x14ac:dyDescent="0.25">
      <c r="R4" s="5" t="s">
        <v>23</v>
      </c>
    </row>
    <row r="5" spans="4:46" x14ac:dyDescent="0.25">
      <c r="S5" s="7">
        <v>42370</v>
      </c>
      <c r="T5" s="7">
        <v>42401</v>
      </c>
      <c r="U5" s="7">
        <v>42430</v>
      </c>
      <c r="V5" s="7">
        <v>42461</v>
      </c>
      <c r="W5" s="7">
        <v>42491</v>
      </c>
      <c r="X5" s="7">
        <v>42522</v>
      </c>
      <c r="Y5" s="7">
        <v>42552</v>
      </c>
      <c r="Z5" s="7">
        <v>42583</v>
      </c>
      <c r="AA5" s="7">
        <v>42614</v>
      </c>
      <c r="AB5" s="7">
        <v>42644</v>
      </c>
      <c r="AC5" s="7">
        <v>42675</v>
      </c>
      <c r="AD5" s="7">
        <v>42705</v>
      </c>
      <c r="AE5" s="8"/>
      <c r="AI5" s="7">
        <v>42370</v>
      </c>
      <c r="AJ5" s="7">
        <v>42401</v>
      </c>
      <c r="AK5" s="7">
        <v>42430</v>
      </c>
      <c r="AL5" s="7">
        <v>42461</v>
      </c>
      <c r="AM5" s="7">
        <v>42491</v>
      </c>
      <c r="AN5" s="7">
        <v>42522</v>
      </c>
      <c r="AO5" s="7">
        <v>42552</v>
      </c>
      <c r="AP5" s="7">
        <v>42583</v>
      </c>
      <c r="AQ5" s="7">
        <v>42614</v>
      </c>
      <c r="AR5" s="7">
        <v>42644</v>
      </c>
      <c r="AS5" s="7">
        <v>42675</v>
      </c>
      <c r="AT5" s="7">
        <v>42705</v>
      </c>
    </row>
    <row r="6" spans="4:46" x14ac:dyDescent="0.25">
      <c r="R6" s="9" t="s">
        <v>12</v>
      </c>
      <c r="S6" s="10">
        <v>0.18</v>
      </c>
      <c r="T6" s="10">
        <v>0.19</v>
      </c>
      <c r="U6" s="10">
        <v>0.18</v>
      </c>
      <c r="V6" s="10">
        <v>0.19</v>
      </c>
      <c r="W6" s="10">
        <v>0.19</v>
      </c>
      <c r="X6" s="10">
        <v>0.18</v>
      </c>
      <c r="Y6" s="10">
        <v>0.19</v>
      </c>
      <c r="Z6" s="10">
        <v>0.19</v>
      </c>
      <c r="AA6" s="10">
        <v>0.19</v>
      </c>
      <c r="AB6" s="10">
        <v>0.19</v>
      </c>
      <c r="AC6" s="10">
        <v>0.36</v>
      </c>
      <c r="AD6" s="10">
        <v>0.22</v>
      </c>
      <c r="AH6" s="9" t="s">
        <v>23</v>
      </c>
      <c r="AI6" s="11">
        <f>VLOOKUP($D$3,$R$6:$AD$18,2,FALSE)</f>
        <v>0.18</v>
      </c>
      <c r="AJ6" s="11">
        <f>VLOOKUP($D$3,$R$6:$AD$18,3,FALSE)</f>
        <v>0.19</v>
      </c>
      <c r="AK6" s="11">
        <f>VLOOKUP($D$3,$R$6:$AD$18,4,FALSE)</f>
        <v>0.18</v>
      </c>
      <c r="AL6" s="11">
        <f>VLOOKUP($D$3,$R$6:$AD$18,5,FALSE)</f>
        <v>0.19</v>
      </c>
      <c r="AM6" s="11">
        <f>VLOOKUP($D$3,$R$6:$AD$18,6,FALSE)</f>
        <v>0.19</v>
      </c>
      <c r="AN6" s="11">
        <f>VLOOKUP($D$3,$R$6:$AD$18,7,FALSE)</f>
        <v>0.18</v>
      </c>
      <c r="AO6" s="11">
        <f>VLOOKUP($D$3,$R$6:$AD$18,8,FALSE)</f>
        <v>0.19</v>
      </c>
      <c r="AP6" s="11">
        <f>VLOOKUP($D$3,$R$6:$AD$18,9,FALSE)</f>
        <v>0.19</v>
      </c>
      <c r="AQ6" s="11">
        <f>VLOOKUP($D$3,$R$6:$AD$18,10,FALSE)</f>
        <v>0.19</v>
      </c>
      <c r="AR6" s="11">
        <f>VLOOKUP($D$3,$R$6:$AD$18,11,FALSE)</f>
        <v>0.19</v>
      </c>
      <c r="AS6" s="11">
        <f>VLOOKUP($D$3,$R$6:$AD$18,12,FALSE)</f>
        <v>0.36</v>
      </c>
      <c r="AT6" s="11">
        <f>VLOOKUP($D$3,$R$6:$AD$18,13,FALSE)</f>
        <v>0.22</v>
      </c>
    </row>
    <row r="7" spans="4:46" x14ac:dyDescent="0.25">
      <c r="R7" s="9" t="s">
        <v>11</v>
      </c>
      <c r="S7" s="10">
        <v>0.13</v>
      </c>
      <c r="T7" s="10">
        <v>0.13</v>
      </c>
      <c r="U7" s="10">
        <v>0.12</v>
      </c>
      <c r="V7" s="10">
        <v>0.13</v>
      </c>
      <c r="W7" s="10">
        <v>0.13</v>
      </c>
      <c r="X7" s="10">
        <v>0.13</v>
      </c>
      <c r="Y7" s="10">
        <v>0.13</v>
      </c>
      <c r="Z7" s="10">
        <v>0.13</v>
      </c>
      <c r="AA7" s="10">
        <v>0.13</v>
      </c>
      <c r="AB7" s="10">
        <v>0.09</v>
      </c>
      <c r="AC7" s="10">
        <v>0.52</v>
      </c>
      <c r="AD7" s="10">
        <v>0.09</v>
      </c>
      <c r="AH7" s="9" t="s">
        <v>22</v>
      </c>
      <c r="AI7" s="11">
        <f>VLOOKUP($D$3,$R$23:$AD$35,2,FALSE)</f>
        <v>0.81</v>
      </c>
      <c r="AJ7" s="11">
        <f>VLOOKUP($D$3,$R$23:$AD$35,3,FALSE)</f>
        <v>0.81</v>
      </c>
      <c r="AK7" s="11">
        <f>VLOOKUP($D$3,$R$23:$AD$35,4,FALSE)</f>
        <v>0.82</v>
      </c>
      <c r="AL7" s="11">
        <f>VLOOKUP($D$3,$R$23:$AD$35,5,FALSE)</f>
        <v>0.83</v>
      </c>
      <c r="AM7" s="11">
        <f>VLOOKUP($D$3,$R$23:$AD$35,6,FALSE)</f>
        <v>0.84</v>
      </c>
      <c r="AN7" s="11">
        <f>VLOOKUP($D$3,$R$23:$AD$35,7,FALSE)</f>
        <v>0.84</v>
      </c>
      <c r="AO7" s="11">
        <f>VLOOKUP($D$3,$R$23:$AD$35,8,FALSE)</f>
        <v>0.85</v>
      </c>
      <c r="AP7" s="11">
        <f>VLOOKUP($D$3,$R$23:$AD$35,9,FALSE)</f>
        <v>0.84</v>
      </c>
      <c r="AQ7" s="11">
        <f>VLOOKUP($D$3,$R$23:$AD$35,10,FALSE)</f>
        <v>0.85</v>
      </c>
      <c r="AR7" s="11">
        <f>VLOOKUP($D$3,$R$23:$AD$35,11,FALSE)</f>
        <v>0.85</v>
      </c>
      <c r="AS7" s="11">
        <f>VLOOKUP($D$3,$R$23:$AD$35,12,FALSE)</f>
        <v>0.84</v>
      </c>
      <c r="AT7" s="11">
        <f>VLOOKUP($D$3,$R$23:$AD$35,13,FALSE)</f>
        <v>0.83</v>
      </c>
    </row>
    <row r="8" spans="4:46" x14ac:dyDescent="0.25">
      <c r="R8" s="9" t="s">
        <v>10</v>
      </c>
      <c r="S8" s="10">
        <v>0.2</v>
      </c>
      <c r="T8" s="10">
        <v>0.16</v>
      </c>
      <c r="U8" s="10">
        <v>0.15</v>
      </c>
      <c r="V8" s="10">
        <v>0.15</v>
      </c>
      <c r="W8" s="10">
        <v>0.15</v>
      </c>
      <c r="X8" s="10">
        <v>0.15</v>
      </c>
      <c r="Y8" s="10">
        <v>0.15</v>
      </c>
      <c r="Z8" s="10">
        <v>0.15</v>
      </c>
      <c r="AA8" s="10">
        <v>0.13</v>
      </c>
      <c r="AB8" s="10">
        <v>0.11</v>
      </c>
      <c r="AC8" s="10">
        <v>0.64</v>
      </c>
      <c r="AD8" s="10">
        <v>0.15</v>
      </c>
      <c r="AH8" s="9" t="s">
        <v>21</v>
      </c>
      <c r="AI8" s="11">
        <f>VLOOKUP($D$3,$R$40:$AD$52,2,FALSE)</f>
        <v>0.45</v>
      </c>
      <c r="AJ8" s="11">
        <f>VLOOKUP($D$3,$R$40:$AD$52,3,FALSE)</f>
        <v>0.45</v>
      </c>
      <c r="AK8" s="11">
        <f>VLOOKUP($D$3,$R$40:$AD$52,4,FALSE)</f>
        <v>0.44</v>
      </c>
      <c r="AL8" s="11">
        <f>VLOOKUP($D$3,$R$40:$AD$52,5,FALSE)</f>
        <v>0.43</v>
      </c>
      <c r="AM8" s="11">
        <f>VLOOKUP($D$3,$R$40:$AD$52,6,FALSE)</f>
        <v>0.42</v>
      </c>
      <c r="AN8" s="11">
        <f>VLOOKUP($D$3,$R$40:$AD$52,7,FALSE)</f>
        <v>0.42</v>
      </c>
      <c r="AO8" s="11">
        <f>VLOOKUP($D$3,$R$40:$AD$52,8,FALSE)</f>
        <v>0.43</v>
      </c>
      <c r="AP8" s="11">
        <f>VLOOKUP($D$3,$R$40:$AD$52,9,FALSE)</f>
        <v>0.42</v>
      </c>
      <c r="AQ8" s="11">
        <f>VLOOKUP($D$3,$R$40:$AD$52,10,FALSE)</f>
        <v>0.43</v>
      </c>
      <c r="AR8" s="11">
        <f>VLOOKUP($D$3,$R$40:$AD$52,11,FALSE)</f>
        <v>0.43</v>
      </c>
      <c r="AS8" s="11">
        <f>VLOOKUP($D$3,$R$40:$AD$52,12,FALSE)</f>
        <v>0.43</v>
      </c>
      <c r="AT8" s="11">
        <f>VLOOKUP($D$3,$R$40:$AD$52,13,FALSE)</f>
        <v>0.43</v>
      </c>
    </row>
    <row r="9" spans="4:46" x14ac:dyDescent="0.25">
      <c r="R9" s="9" t="s">
        <v>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>
        <v>0.71</v>
      </c>
      <c r="AD9" s="10">
        <v>0.37</v>
      </c>
      <c r="AH9" s="9" t="s">
        <v>20</v>
      </c>
      <c r="AI9" s="11">
        <f>VLOOKUP($D$3,$R$57:$AD$69,2,FALSE)</f>
        <v>0.44</v>
      </c>
      <c r="AJ9" s="11">
        <f>VLOOKUP($D$3,$R$57:$AD$69,3,FALSE)</f>
        <v>0.44</v>
      </c>
      <c r="AK9" s="11">
        <f>VLOOKUP($D$3,$R$57:$AD$69,4,FALSE)</f>
        <v>0.45</v>
      </c>
      <c r="AL9" s="11">
        <f>VLOOKUP($D$3,$R$57:$AD$69,5,FALSE)</f>
        <v>0.45</v>
      </c>
      <c r="AM9" s="11">
        <f>VLOOKUP($D$3,$R$57:$AD$69,6,FALSE)</f>
        <v>0.46</v>
      </c>
      <c r="AN9" s="11">
        <f>VLOOKUP($D$3,$R$57:$AD$69,7,FALSE)</f>
        <v>0.46</v>
      </c>
      <c r="AO9" s="11">
        <f>VLOOKUP($D$3,$R$57:$AD$69,8,FALSE)</f>
        <v>0.47</v>
      </c>
      <c r="AP9" s="11">
        <f>VLOOKUP($D$3,$R$57:$AD$69,9,FALSE)</f>
        <v>0.47</v>
      </c>
      <c r="AQ9" s="11">
        <f>VLOOKUP($D$3,$R$57:$AD$69,10,FALSE)</f>
        <v>0.47</v>
      </c>
      <c r="AR9" s="11">
        <f>VLOOKUP($D$3,$R$57:$AD$69,11,FALSE)</f>
        <v>0.46</v>
      </c>
      <c r="AS9" s="11">
        <f>VLOOKUP($D$3,$R$57:$AD$69,12,FALSE)</f>
        <v>0.46</v>
      </c>
      <c r="AT9" s="11">
        <f>VLOOKUP($D$3,$R$57:$AD$69,13,FALSE)</f>
        <v>0.45</v>
      </c>
    </row>
    <row r="10" spans="4:46" x14ac:dyDescent="0.25">
      <c r="R10" s="9" t="s">
        <v>8</v>
      </c>
      <c r="S10" s="10">
        <v>0.21</v>
      </c>
      <c r="T10" s="10">
        <v>0.22</v>
      </c>
      <c r="U10" s="10">
        <v>0.21</v>
      </c>
      <c r="V10" s="10">
        <v>0.22</v>
      </c>
      <c r="W10" s="10">
        <v>0.32</v>
      </c>
      <c r="X10" s="10">
        <v>0.23</v>
      </c>
      <c r="Y10" s="10">
        <v>0.23</v>
      </c>
      <c r="Z10" s="10">
        <v>0.23</v>
      </c>
      <c r="AA10" s="10">
        <v>0.21</v>
      </c>
      <c r="AB10" s="10">
        <v>0.13</v>
      </c>
      <c r="AC10" s="10">
        <v>0.51</v>
      </c>
      <c r="AD10" s="10">
        <v>0.13</v>
      </c>
      <c r="AH10" s="9" t="s">
        <v>19</v>
      </c>
      <c r="AI10" s="11">
        <f>VLOOKUP($D$3,$R$74:$AD$86,2,FALSE)</f>
        <v>0.13</v>
      </c>
      <c r="AJ10" s="11">
        <f>VLOOKUP($D$3,$R$74:$AD$86,3,FALSE)</f>
        <v>0.1</v>
      </c>
      <c r="AK10" s="11">
        <f>VLOOKUP($D$3,$R$74:$AD$86,4,FALSE)</f>
        <v>0.12</v>
      </c>
      <c r="AL10" s="11">
        <f>VLOOKUP($D$3,$R$74:$AD$86,5,FALSE)</f>
        <v>0.13</v>
      </c>
      <c r="AM10" s="11">
        <f>VLOOKUP($D$3,$R$74:$AD$86,6,FALSE)</f>
        <v>0.13</v>
      </c>
      <c r="AN10" s="11">
        <f>VLOOKUP($D$3,$R$74:$AD$86,7,FALSE)</f>
        <v>0.13</v>
      </c>
      <c r="AO10" s="11">
        <f>VLOOKUP($D$3,$R$74:$AD$86,8,FALSE)</f>
        <v>0.11</v>
      </c>
      <c r="AP10" s="11">
        <f>VLOOKUP($D$3,$R$74:$AD$86,9,FALSE)</f>
        <v>0.13</v>
      </c>
      <c r="AQ10" s="11">
        <f>VLOOKUP($D$3,$R$74:$AD$86,10,FALSE)</f>
        <v>0.12</v>
      </c>
      <c r="AR10" s="11">
        <f>VLOOKUP($D$3,$R$74:$AD$86,11,FALSE)</f>
        <v>0.14000000000000001</v>
      </c>
      <c r="AS10" s="11">
        <f>VLOOKUP($D$3,$R$74:$AD$86,12,FALSE)</f>
        <v>0.13</v>
      </c>
      <c r="AT10" s="11">
        <f>VLOOKUP($D$3,$R$74:$AD$86,13,FALSE)</f>
        <v>0.15</v>
      </c>
    </row>
    <row r="11" spans="4:46" x14ac:dyDescent="0.25">
      <c r="R11" s="9" t="s">
        <v>7</v>
      </c>
      <c r="S11" s="10">
        <v>0.32</v>
      </c>
      <c r="T11" s="10">
        <v>0.32</v>
      </c>
      <c r="U11" s="10">
        <v>0.31</v>
      </c>
      <c r="V11" s="10">
        <v>0.32</v>
      </c>
      <c r="W11" s="10">
        <v>0.22</v>
      </c>
      <c r="X11" s="10">
        <v>0.31</v>
      </c>
      <c r="Y11" s="10">
        <v>0.31</v>
      </c>
      <c r="Z11" s="10">
        <v>0.31</v>
      </c>
      <c r="AA11" s="10">
        <v>0.32</v>
      </c>
      <c r="AB11" s="10">
        <v>0.24</v>
      </c>
      <c r="AC11" s="10">
        <v>0.45</v>
      </c>
      <c r="AD11" s="10">
        <v>0.28000000000000003</v>
      </c>
      <c r="AH11" s="9" t="s">
        <v>18</v>
      </c>
      <c r="AI11" s="11">
        <f>VLOOKUP($D$3,$R$91:$AD$103,2,FALSE)</f>
        <v>0.18</v>
      </c>
      <c r="AJ11" s="11">
        <f>VLOOKUP($D$3,$R$91:$AD$103,3,FALSE)</f>
        <v>0.25</v>
      </c>
      <c r="AK11" s="11">
        <f>VLOOKUP($D$3,$R$91:$AD$103,4,FALSE)</f>
        <v>0.19</v>
      </c>
      <c r="AL11" s="11">
        <f>VLOOKUP($D$3,$R$91:$AD$103,5,FALSE)</f>
        <v>0.17</v>
      </c>
      <c r="AM11" s="11">
        <f>VLOOKUP($D$3,$R$91:$AD$103,6,FALSE)</f>
        <v>0.18</v>
      </c>
      <c r="AN11" s="11">
        <f>VLOOKUP($D$3,$R$91:$AD$103,7,FALSE)</f>
        <v>0.21</v>
      </c>
      <c r="AO11" s="11">
        <f>VLOOKUP($D$3,$R$91:$AD$103,8,FALSE)</f>
        <v>0.24</v>
      </c>
      <c r="AP11" s="11">
        <f>VLOOKUP($D$3,$R$91:$AD$103,9,FALSE)</f>
        <v>0.23</v>
      </c>
      <c r="AQ11" s="11">
        <f>VLOOKUP($D$3,$R$91:$AD$103,10,FALSE)</f>
        <v>0.2</v>
      </c>
      <c r="AR11" s="11">
        <f>VLOOKUP($D$3,$R$91:$AD$103,11,FALSE)</f>
        <v>0.24</v>
      </c>
      <c r="AS11" s="11">
        <f>VLOOKUP($D$3,$R$91:$AD$103,12,FALSE)</f>
        <v>0.24</v>
      </c>
      <c r="AT11" s="11">
        <f>VLOOKUP($D$3,$R$91:$AD$103,13,FALSE)</f>
        <v>0.22</v>
      </c>
    </row>
    <row r="12" spans="4:46" x14ac:dyDescent="0.25">
      <c r="R12" s="9" t="s">
        <v>6</v>
      </c>
      <c r="S12" s="10">
        <v>0.18</v>
      </c>
      <c r="T12" s="10">
        <v>0.16</v>
      </c>
      <c r="U12" s="10">
        <v>0.16</v>
      </c>
      <c r="V12" s="10">
        <v>0.16</v>
      </c>
      <c r="W12" s="10">
        <v>0.17</v>
      </c>
      <c r="X12" s="10">
        <v>0.17</v>
      </c>
      <c r="Y12" s="10">
        <v>0.17</v>
      </c>
      <c r="Z12" s="10">
        <v>0.17</v>
      </c>
      <c r="AA12" s="10">
        <v>0.13</v>
      </c>
      <c r="AB12" s="10">
        <v>0.08</v>
      </c>
      <c r="AC12" s="10">
        <v>0.47</v>
      </c>
      <c r="AD12" s="10">
        <v>0.09</v>
      </c>
      <c r="AH12" s="9" t="s">
        <v>17</v>
      </c>
      <c r="AI12" s="11">
        <f>VLOOKUP($D$3,$R$108:$AD$120,2,FALSE)</f>
        <v>0</v>
      </c>
      <c r="AJ12" s="11">
        <f>VLOOKUP($D$3,$R$108:$AD$120,3,FALSE)</f>
        <v>0</v>
      </c>
      <c r="AK12" s="11">
        <f>VLOOKUP($D$3,$R$108:$AD$120,4,FALSE)</f>
        <v>0</v>
      </c>
      <c r="AL12" s="11">
        <f>VLOOKUP($D$3,$R$108:$AD$120,5,FALSE)</f>
        <v>0</v>
      </c>
      <c r="AM12" s="11">
        <f>VLOOKUP($D$3,$R$108:$AD$120,6,FALSE)</f>
        <v>0</v>
      </c>
      <c r="AN12" s="11">
        <f>VLOOKUP($D$3,$R$108:$AD$120,7,FALSE)</f>
        <v>1</v>
      </c>
      <c r="AO12" s="11">
        <f>VLOOKUP($D$3,$R$108:$AD$120,8,FALSE)</f>
        <v>1</v>
      </c>
      <c r="AP12" s="11">
        <f>VLOOKUP($D$3,$R$108:$AD$120,9,FALSE)</f>
        <v>1</v>
      </c>
      <c r="AQ12" s="11">
        <f>VLOOKUP($D$3,$R$108:$AD$120,10,FALSE)</f>
        <v>1</v>
      </c>
      <c r="AR12" s="11">
        <f>VLOOKUP($D$3,$R$108:$AD$120,11,FALSE)</f>
        <v>1</v>
      </c>
      <c r="AS12" s="11">
        <f>VLOOKUP($D$3,$R$108:$AD$120,12,FALSE)</f>
        <v>1</v>
      </c>
      <c r="AT12" s="11">
        <f>VLOOKUP($D$3,$R$108:$AD$120,13,FALSE)</f>
        <v>1</v>
      </c>
    </row>
    <row r="13" spans="4:46" x14ac:dyDescent="0.25">
      <c r="R13" s="9" t="s">
        <v>5</v>
      </c>
      <c r="S13" s="10">
        <v>0.2</v>
      </c>
      <c r="T13" s="10">
        <v>0.21</v>
      </c>
      <c r="U13" s="10">
        <v>0.21</v>
      </c>
      <c r="V13" s="10">
        <v>0.23</v>
      </c>
      <c r="W13" s="10">
        <v>0.23</v>
      </c>
      <c r="X13" s="10">
        <v>0.23</v>
      </c>
      <c r="Y13" s="10">
        <v>0.23</v>
      </c>
      <c r="Z13" s="10">
        <v>0.23</v>
      </c>
      <c r="AA13" s="10">
        <v>0.23</v>
      </c>
      <c r="AB13" s="10">
        <v>0.23</v>
      </c>
      <c r="AC13" s="10">
        <v>0.55000000000000004</v>
      </c>
      <c r="AD13" s="10">
        <v>0.27</v>
      </c>
      <c r="AH13" s="9" t="s">
        <v>16</v>
      </c>
      <c r="AI13" s="11">
        <f>VLOOKUP($D$3,$R$125:$AD$137,2,FALSE)</f>
        <v>0.03</v>
      </c>
      <c r="AJ13" s="11">
        <f>VLOOKUP($D$3,$R$125:$AD$137,3,FALSE)</f>
        <v>0.03</v>
      </c>
      <c r="AK13" s="11">
        <f>VLOOKUP($D$3,$R$125:$AD$137,4,FALSE)</f>
        <v>0.03</v>
      </c>
      <c r="AL13" s="11">
        <f>VLOOKUP($D$3,$R$125:$AD$137,5,FALSE)</f>
        <v>7.0000000000000007E-2</v>
      </c>
      <c r="AM13" s="11">
        <f>VLOOKUP($D$3,$R$125:$AD$137,6,FALSE)</f>
        <v>7.0000000000000007E-2</v>
      </c>
      <c r="AN13" s="11">
        <f>VLOOKUP($D$3,$R$125:$AD$137,7,FALSE)</f>
        <v>0.34</v>
      </c>
      <c r="AO13" s="11">
        <f>VLOOKUP($D$3,$R$125:$AD$137,8,FALSE)</f>
        <v>0.15</v>
      </c>
      <c r="AP13" s="11">
        <f>VLOOKUP($D$3,$R$125:$AD$137,9,FALSE)</f>
        <v>0.15</v>
      </c>
      <c r="AQ13" s="11">
        <f>VLOOKUP($D$3,$R$125:$AD$137,10,FALSE)</f>
        <v>0.19</v>
      </c>
      <c r="AR13" s="11">
        <f>VLOOKUP($D$3,$R$125:$AD$137,11,FALSE)</f>
        <v>0.18</v>
      </c>
      <c r="AS13" s="11">
        <f>VLOOKUP($D$3,$R$125:$AD$137,12,FALSE)</f>
        <v>0.21</v>
      </c>
      <c r="AT13" s="11">
        <f>VLOOKUP($D$3,$R$125:$AD$137,13,FALSE)</f>
        <v>0.2</v>
      </c>
    </row>
    <row r="14" spans="4:46" x14ac:dyDescent="0.25">
      <c r="R14" s="9" t="s">
        <v>4</v>
      </c>
      <c r="S14" s="10">
        <v>0.19</v>
      </c>
      <c r="T14" s="10">
        <v>0.19</v>
      </c>
      <c r="U14" s="10">
        <v>0.18</v>
      </c>
      <c r="V14" s="10">
        <v>0.18</v>
      </c>
      <c r="W14" s="10">
        <v>0.19</v>
      </c>
      <c r="X14" s="10">
        <v>0.19</v>
      </c>
      <c r="Y14" s="10">
        <v>0.19</v>
      </c>
      <c r="Z14" s="10">
        <v>0.19</v>
      </c>
      <c r="AA14" s="10">
        <v>0.19</v>
      </c>
      <c r="AB14" s="10">
        <v>0.18</v>
      </c>
      <c r="AC14" s="10">
        <v>0.46</v>
      </c>
      <c r="AD14" s="10">
        <v>0.2</v>
      </c>
      <c r="AH14" s="9" t="s">
        <v>15</v>
      </c>
      <c r="AI14" s="11">
        <f>VLOOKUP($D$3,$R$142:$AD$154,2,FALSE)</f>
        <v>0.53</v>
      </c>
      <c r="AJ14" s="11">
        <f>VLOOKUP($D$3,$R$142:$AD$154,3,FALSE)</f>
        <v>0.53</v>
      </c>
      <c r="AK14" s="11">
        <f>VLOOKUP($D$3,$R$142:$AD$154,4,FALSE)</f>
        <v>0.53</v>
      </c>
      <c r="AL14" s="11">
        <f>VLOOKUP($D$3,$R$142:$AD$154,5,FALSE)</f>
        <v>0.53</v>
      </c>
      <c r="AM14" s="11">
        <f>VLOOKUP($D$3,$R$142:$AD$154,6,FALSE)</f>
        <v>0</v>
      </c>
      <c r="AN14" s="11">
        <f>VLOOKUP($D$3,$R$142:$AD$154,7,FALSE)</f>
        <v>0</v>
      </c>
      <c r="AO14" s="11">
        <f>VLOOKUP($D$3,$R$142:$AD$154,8,FALSE)</f>
        <v>0</v>
      </c>
      <c r="AP14" s="11">
        <f>VLOOKUP($D$3,$R$142:$AD$154,9,FALSE)</f>
        <v>0</v>
      </c>
      <c r="AQ14" s="11">
        <f>VLOOKUP($D$3,$R$142:$AD$154,10,FALSE)</f>
        <v>0</v>
      </c>
      <c r="AR14" s="11">
        <f>VLOOKUP($D$3,$R$142:$AD$154,11,FALSE)</f>
        <v>0</v>
      </c>
      <c r="AS14" s="11">
        <f>VLOOKUP($D$3,$R$142:$AD$154,12,FALSE)</f>
        <v>0</v>
      </c>
      <c r="AT14" s="11">
        <f>VLOOKUP($D$3,$R$142:$AD$154,13,FALSE)</f>
        <v>0</v>
      </c>
    </row>
    <row r="15" spans="4:46" x14ac:dyDescent="0.25">
      <c r="R15" s="9" t="s">
        <v>3</v>
      </c>
      <c r="S15" s="10">
        <v>0.19</v>
      </c>
      <c r="T15" s="10">
        <v>0.18</v>
      </c>
      <c r="U15" s="10">
        <v>0.18</v>
      </c>
      <c r="V15" s="10">
        <v>0.19</v>
      </c>
      <c r="W15" s="10">
        <v>0.19</v>
      </c>
      <c r="X15" s="10">
        <v>0.2</v>
      </c>
      <c r="Y15" s="10">
        <v>0.21</v>
      </c>
      <c r="Z15" s="10">
        <v>0.21</v>
      </c>
      <c r="AA15" s="10">
        <v>0.2</v>
      </c>
      <c r="AB15" s="10">
        <v>0.2</v>
      </c>
      <c r="AC15" s="10">
        <v>0.5</v>
      </c>
      <c r="AD15" s="10">
        <v>0.23</v>
      </c>
      <c r="AH15" s="9" t="s">
        <v>14</v>
      </c>
      <c r="AI15" s="11">
        <f>VLOOKUP($D$3,$R$159:$AD$171,2,FALSE)</f>
        <v>0.15</v>
      </c>
      <c r="AJ15" s="11">
        <f>VLOOKUP($D$3,$R$159:$AD$171,3,FALSE)</f>
        <v>0.16</v>
      </c>
      <c r="AK15" s="11">
        <f>VLOOKUP($D$3,$R$159:$AD$171,4,FALSE)</f>
        <v>0.17</v>
      </c>
      <c r="AL15" s="11">
        <f>VLOOKUP($D$3,$R$159:$AD$171,5,FALSE)</f>
        <v>0.15</v>
      </c>
      <c r="AM15" s="11">
        <f>VLOOKUP($D$3,$R$159:$AD$171,6,FALSE)</f>
        <v>0.17</v>
      </c>
      <c r="AN15" s="11">
        <f>VLOOKUP($D$3,$R$159:$AD$171,7,FALSE)</f>
        <v>0.15</v>
      </c>
      <c r="AO15" s="11">
        <f>VLOOKUP($D$3,$R$159:$AD$171,8,FALSE)</f>
        <v>0.16</v>
      </c>
      <c r="AP15" s="11">
        <f>VLOOKUP($D$3,$R$159:$AD$171,9,FALSE)</f>
        <v>0.18</v>
      </c>
      <c r="AQ15" s="11">
        <f>VLOOKUP($D$3,$R$159:$AD$171,10,FALSE)</f>
        <v>0.17</v>
      </c>
      <c r="AR15" s="11">
        <f>VLOOKUP($D$3,$R$159:$AD$171,11,FALSE)</f>
        <v>0.18</v>
      </c>
      <c r="AS15" s="11">
        <f>VLOOKUP($D$3,$R$159:$AD$171,12,FALSE)</f>
        <v>0.18</v>
      </c>
      <c r="AT15" s="11">
        <f>VLOOKUP($D$3,$R$159:$AD$171,13,FALSE)</f>
        <v>0.18</v>
      </c>
    </row>
    <row r="16" spans="4:46" x14ac:dyDescent="0.25">
      <c r="R16" s="9" t="s">
        <v>2</v>
      </c>
      <c r="S16" s="10">
        <v>0.11</v>
      </c>
      <c r="T16" s="10">
        <v>0.13</v>
      </c>
      <c r="U16" s="10">
        <v>0.13</v>
      </c>
      <c r="V16" s="10">
        <v>0.16</v>
      </c>
      <c r="W16" s="10">
        <v>0.16</v>
      </c>
      <c r="X16" s="10">
        <v>0.16</v>
      </c>
      <c r="Y16" s="10">
        <v>0.17</v>
      </c>
      <c r="Z16" s="10">
        <v>0.17</v>
      </c>
      <c r="AA16" s="10">
        <v>0.17</v>
      </c>
      <c r="AB16" s="10">
        <v>0.18</v>
      </c>
      <c r="AC16" s="10">
        <v>0.52</v>
      </c>
      <c r="AD16" s="10">
        <v>0.17</v>
      </c>
      <c r="AH16" s="9" t="s">
        <v>13</v>
      </c>
      <c r="AI16" s="11">
        <f>VLOOKUP($D$3,$R$176:$AD$188,2,FALSE)</f>
        <v>0.53</v>
      </c>
      <c r="AJ16" s="11">
        <f>VLOOKUP($D$3,$R$176:$AD$188,3,FALSE)</f>
        <v>0.33</v>
      </c>
      <c r="AK16" s="11">
        <f>VLOOKUP($D$3,$R$176:$AD$188,4,FALSE)</f>
        <v>0.33</v>
      </c>
      <c r="AL16" s="11">
        <f>VLOOKUP($D$3,$R$176:$AD$188,5,FALSE)</f>
        <v>0.32</v>
      </c>
      <c r="AM16" s="11">
        <f>VLOOKUP($D$3,$R$176:$AD$188,6,FALSE)</f>
        <v>0.31</v>
      </c>
      <c r="AN16" s="11">
        <f>VLOOKUP($D$3,$R$176:$AD$188,7,FALSE)</f>
        <v>0.31</v>
      </c>
      <c r="AO16" s="11">
        <f>VLOOKUP($D$3,$R$176:$AD$188,8,FALSE)</f>
        <v>0.31</v>
      </c>
      <c r="AP16" s="11">
        <f>VLOOKUP($D$3,$R$176:$AD$188,9,FALSE)</f>
        <v>0.31</v>
      </c>
      <c r="AQ16" s="11">
        <f>VLOOKUP($D$3,$R$176:$AD$188,10,FALSE)</f>
        <v>0.3</v>
      </c>
      <c r="AR16" s="11">
        <f>VLOOKUP($D$3,$R$176:$AD$188,11,FALSE)</f>
        <v>0.28999999999999998</v>
      </c>
      <c r="AS16" s="11">
        <f>VLOOKUP($D$3,$R$176:$AD$188,12,FALSE)</f>
        <v>0.28000000000000003</v>
      </c>
      <c r="AT16" s="11">
        <f>VLOOKUP($D$3,$R$176:$AD$188,13,FALSE)</f>
        <v>0.28000000000000003</v>
      </c>
    </row>
    <row r="17" spans="18:46" x14ac:dyDescent="0.25">
      <c r="R17" s="9" t="s">
        <v>1</v>
      </c>
      <c r="S17" s="10">
        <v>0.08</v>
      </c>
      <c r="T17" s="10">
        <v>0.06</v>
      </c>
      <c r="U17" s="10">
        <v>0.06</v>
      </c>
      <c r="V17" s="10">
        <v>7.0000000000000007E-2</v>
      </c>
      <c r="W17" s="10">
        <v>0.06</v>
      </c>
      <c r="X17" s="10">
        <v>0.08</v>
      </c>
      <c r="Y17" s="10">
        <v>0.09</v>
      </c>
      <c r="Z17" s="10">
        <v>0.1</v>
      </c>
      <c r="AA17" s="10">
        <v>0.13</v>
      </c>
      <c r="AB17" s="10">
        <v>0.05</v>
      </c>
      <c r="AC17" s="10">
        <v>0.42</v>
      </c>
      <c r="AD17" s="10">
        <v>0.24</v>
      </c>
    </row>
    <row r="18" spans="18:46" x14ac:dyDescent="0.25">
      <c r="R18" s="9" t="s">
        <v>0</v>
      </c>
      <c r="S18" s="10">
        <v>0.21</v>
      </c>
      <c r="T18" s="10">
        <v>0.21</v>
      </c>
      <c r="U18" s="10">
        <v>0.2</v>
      </c>
      <c r="V18" s="10">
        <v>0.22</v>
      </c>
      <c r="W18" s="10">
        <v>0.22</v>
      </c>
      <c r="X18" s="10">
        <v>0.22</v>
      </c>
      <c r="Y18" s="10">
        <v>0.22</v>
      </c>
      <c r="Z18" s="10">
        <v>0.22</v>
      </c>
      <c r="AA18" s="10">
        <v>0.21</v>
      </c>
      <c r="AB18" s="10">
        <v>0.21</v>
      </c>
      <c r="AC18" s="10">
        <v>0.41</v>
      </c>
      <c r="AD18" s="10">
        <v>0.23</v>
      </c>
      <c r="AI18" s="7">
        <v>42370</v>
      </c>
      <c r="AJ18" s="7">
        <v>42401</v>
      </c>
      <c r="AK18" s="7">
        <v>42430</v>
      </c>
      <c r="AL18" s="7">
        <v>42461</v>
      </c>
      <c r="AM18" s="7">
        <v>42491</v>
      </c>
      <c r="AN18" s="7">
        <v>42522</v>
      </c>
      <c r="AO18" s="7">
        <v>42552</v>
      </c>
      <c r="AP18" s="7">
        <v>42583</v>
      </c>
      <c r="AQ18" s="7">
        <v>42614</v>
      </c>
      <c r="AR18" s="7">
        <v>42644</v>
      </c>
      <c r="AS18" s="7">
        <v>42675</v>
      </c>
      <c r="AT18" s="7">
        <v>42705</v>
      </c>
    </row>
    <row r="19" spans="18:46" x14ac:dyDescent="0.25">
      <c r="AH19" s="9" t="str">
        <f>G3</f>
        <v>Influenza Vaccination</v>
      </c>
      <c r="AI19" s="10">
        <f>VLOOKUP($G$3,$AH$6:$AT$16,2,FALSE)</f>
        <v>0.18</v>
      </c>
      <c r="AJ19" s="10">
        <f>VLOOKUP($G$3,$AH$6:$AT$16,3,FALSE)</f>
        <v>0.19</v>
      </c>
      <c r="AK19" s="10">
        <f>VLOOKUP($G$3,$AH$6:$AT$16,4,FALSE)</f>
        <v>0.18</v>
      </c>
      <c r="AL19" s="10">
        <f>VLOOKUP($G$3,$AH$6:$AT$16,5,FALSE)</f>
        <v>0.19</v>
      </c>
      <c r="AM19" s="10">
        <f>VLOOKUP($G$3,$AH$6:$AT$16,6,FALSE)</f>
        <v>0.19</v>
      </c>
      <c r="AN19" s="10">
        <f>VLOOKUP($G$3,$AH$6:$AT$16,7,FALSE)</f>
        <v>0.18</v>
      </c>
      <c r="AO19" s="10">
        <f>VLOOKUP($G$3,$AH$6:$AT$16,8,FALSE)</f>
        <v>0.19</v>
      </c>
      <c r="AP19" s="10">
        <f>VLOOKUP($G$3,$AH$6:$AT$16,9,FALSE)</f>
        <v>0.19</v>
      </c>
      <c r="AQ19" s="10">
        <f>VLOOKUP($G$3,$AH$6:$AT$16,10,FALSE)</f>
        <v>0.19</v>
      </c>
      <c r="AR19" s="10">
        <f>VLOOKUP($G$3,$AH$6:$AT$16,11,FALSE)</f>
        <v>0.19</v>
      </c>
      <c r="AS19" s="10">
        <f>VLOOKUP($G$3,$AH$6:$AT$16,12,FALSE)</f>
        <v>0.36</v>
      </c>
      <c r="AT19" s="10">
        <f>VLOOKUP($G$3,$AH$6:$AT$16,13,FALSE)</f>
        <v>0.22</v>
      </c>
    </row>
    <row r="21" spans="18:46" x14ac:dyDescent="0.25">
      <c r="R21" s="5" t="s">
        <v>22</v>
      </c>
      <c r="AH21" s="9" t="s">
        <v>23</v>
      </c>
      <c r="AI21" s="5" t="s">
        <v>25</v>
      </c>
    </row>
    <row r="22" spans="18:46" x14ac:dyDescent="0.25">
      <c r="S22" s="7">
        <v>42370</v>
      </c>
      <c r="T22" s="7">
        <v>42401</v>
      </c>
      <c r="U22" s="7">
        <v>42430</v>
      </c>
      <c r="V22" s="7">
        <v>42461</v>
      </c>
      <c r="W22" s="7">
        <v>42491</v>
      </c>
      <c r="X22" s="7">
        <v>42522</v>
      </c>
      <c r="Y22" s="7">
        <v>42552</v>
      </c>
      <c r="Z22" s="7">
        <v>42583</v>
      </c>
      <c r="AA22" s="7">
        <v>42614</v>
      </c>
      <c r="AB22" s="7">
        <v>42644</v>
      </c>
      <c r="AC22" s="7">
        <v>42675</v>
      </c>
      <c r="AD22" s="7">
        <v>42705</v>
      </c>
      <c r="AH22" s="9" t="s">
        <v>22</v>
      </c>
      <c r="AI22" s="5" t="s">
        <v>28</v>
      </c>
    </row>
    <row r="23" spans="18:46" x14ac:dyDescent="0.25">
      <c r="R23" s="9" t="s">
        <v>12</v>
      </c>
      <c r="S23" s="10">
        <v>0.81</v>
      </c>
      <c r="T23" s="10">
        <v>0.81</v>
      </c>
      <c r="U23" s="10">
        <v>0.82</v>
      </c>
      <c r="V23" s="10">
        <v>0.83</v>
      </c>
      <c r="W23" s="10">
        <v>0.84</v>
      </c>
      <c r="X23" s="10">
        <v>0.84</v>
      </c>
      <c r="Y23" s="10">
        <v>0.85</v>
      </c>
      <c r="Z23" s="10">
        <v>0.84</v>
      </c>
      <c r="AA23" s="10">
        <v>0.85</v>
      </c>
      <c r="AB23" s="10">
        <v>0.85</v>
      </c>
      <c r="AC23" s="10">
        <v>0.84</v>
      </c>
      <c r="AD23" s="10">
        <v>0.83</v>
      </c>
      <c r="AH23" s="9" t="s">
        <v>21</v>
      </c>
      <c r="AI23" s="5" t="s">
        <v>30</v>
      </c>
    </row>
    <row r="24" spans="18:46" x14ac:dyDescent="0.25">
      <c r="R24" s="9" t="s">
        <v>11</v>
      </c>
      <c r="S24" s="10">
        <v>0.36</v>
      </c>
      <c r="T24" s="10">
        <v>0.37</v>
      </c>
      <c r="U24" s="10">
        <v>0.36</v>
      </c>
      <c r="V24" s="10">
        <v>0.36</v>
      </c>
      <c r="W24" s="10">
        <v>0.35</v>
      </c>
      <c r="X24" s="10">
        <v>0.34</v>
      </c>
      <c r="Y24" s="10">
        <v>0.33</v>
      </c>
      <c r="Z24" s="10">
        <v>0.32</v>
      </c>
      <c r="AA24" s="10">
        <v>0.31</v>
      </c>
      <c r="AB24" s="10">
        <v>0.33</v>
      </c>
      <c r="AC24" s="10">
        <v>0.34</v>
      </c>
      <c r="AD24" s="10">
        <v>0.34</v>
      </c>
      <c r="AH24" s="9" t="s">
        <v>20</v>
      </c>
      <c r="AI24" s="5" t="s">
        <v>26</v>
      </c>
    </row>
    <row r="25" spans="18:46" x14ac:dyDescent="0.25">
      <c r="R25" s="9" t="s">
        <v>10</v>
      </c>
      <c r="S25" s="10">
        <v>0.76</v>
      </c>
      <c r="T25" s="10">
        <v>0.75</v>
      </c>
      <c r="U25" s="10">
        <v>0.74</v>
      </c>
      <c r="V25" s="10">
        <v>0.74</v>
      </c>
      <c r="W25" s="10">
        <v>0.73</v>
      </c>
      <c r="X25" s="10">
        <v>0.73</v>
      </c>
      <c r="Y25" s="10">
        <v>0.71</v>
      </c>
      <c r="Z25" s="10">
        <v>0.69</v>
      </c>
      <c r="AA25" s="10">
        <v>0.69</v>
      </c>
      <c r="AB25" s="10">
        <v>0.68</v>
      </c>
      <c r="AC25" s="10">
        <v>0.68</v>
      </c>
      <c r="AD25" s="10">
        <v>0.7</v>
      </c>
      <c r="AH25" s="9" t="s">
        <v>19</v>
      </c>
      <c r="AI25" s="5" t="s">
        <v>29</v>
      </c>
    </row>
    <row r="26" spans="18:46" x14ac:dyDescent="0.25">
      <c r="R26" s="9" t="s">
        <v>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>
        <v>0.61</v>
      </c>
      <c r="AD26" s="10">
        <v>0.56000000000000005</v>
      </c>
      <c r="AH26" s="9" t="s">
        <v>18</v>
      </c>
      <c r="AI26" s="5" t="s">
        <v>35</v>
      </c>
    </row>
    <row r="27" spans="18:46" x14ac:dyDescent="0.25">
      <c r="R27" s="9" t="s">
        <v>8</v>
      </c>
      <c r="S27" s="10">
        <v>0.41</v>
      </c>
      <c r="T27" s="10">
        <v>0.41</v>
      </c>
      <c r="U27" s="10">
        <v>0.41</v>
      </c>
      <c r="V27" s="10">
        <v>0.41</v>
      </c>
      <c r="W27" s="10">
        <v>0.74</v>
      </c>
      <c r="X27" s="10">
        <v>0.42</v>
      </c>
      <c r="Y27" s="10">
        <v>0.42</v>
      </c>
      <c r="Z27" s="10">
        <v>0.41</v>
      </c>
      <c r="AA27" s="10">
        <v>0.4</v>
      </c>
      <c r="AB27" s="10">
        <v>0.4</v>
      </c>
      <c r="AC27" s="10">
        <v>0.4</v>
      </c>
      <c r="AD27" s="10">
        <v>0.4</v>
      </c>
      <c r="AH27" s="9" t="s">
        <v>17</v>
      </c>
      <c r="AI27" s="5" t="s">
        <v>27</v>
      </c>
    </row>
    <row r="28" spans="18:46" x14ac:dyDescent="0.25">
      <c r="R28" s="9" t="s">
        <v>7</v>
      </c>
      <c r="S28" s="10">
        <v>0.72</v>
      </c>
      <c r="T28" s="10">
        <v>0.74</v>
      </c>
      <c r="U28" s="10">
        <v>0.74</v>
      </c>
      <c r="V28" s="10">
        <v>0.73</v>
      </c>
      <c r="W28" s="10">
        <v>0.42</v>
      </c>
      <c r="X28" s="10">
        <v>0.75</v>
      </c>
      <c r="Y28" s="10">
        <v>0.75</v>
      </c>
      <c r="Z28" s="10">
        <v>0.76</v>
      </c>
      <c r="AA28" s="10">
        <v>0.76</v>
      </c>
      <c r="AB28" s="10">
        <v>0.74</v>
      </c>
      <c r="AC28" s="10">
        <v>0.71</v>
      </c>
      <c r="AD28" s="10">
        <v>0.71</v>
      </c>
      <c r="AH28" s="9" t="s">
        <v>16</v>
      </c>
      <c r="AI28" s="5" t="s">
        <v>31</v>
      </c>
    </row>
    <row r="29" spans="18:46" x14ac:dyDescent="0.25">
      <c r="R29" s="9" t="s">
        <v>6</v>
      </c>
      <c r="S29" s="10">
        <v>0.49</v>
      </c>
      <c r="T29" s="10">
        <v>0.54</v>
      </c>
      <c r="U29" s="10">
        <v>0.53</v>
      </c>
      <c r="V29" s="10">
        <v>0.54</v>
      </c>
      <c r="W29" s="10">
        <v>0.54</v>
      </c>
      <c r="X29" s="10">
        <v>0.52</v>
      </c>
      <c r="Y29" s="10">
        <v>0.52</v>
      </c>
      <c r="Z29" s="10">
        <v>0.53</v>
      </c>
      <c r="AA29" s="10">
        <v>0.56000000000000005</v>
      </c>
      <c r="AB29" s="10">
        <v>0.56000000000000005</v>
      </c>
      <c r="AC29" s="10">
        <v>0.6</v>
      </c>
      <c r="AD29" s="10">
        <v>0.59</v>
      </c>
      <c r="AH29" s="9" t="s">
        <v>15</v>
      </c>
      <c r="AI29" s="5" t="s">
        <v>32</v>
      </c>
    </row>
    <row r="30" spans="18:46" x14ac:dyDescent="0.25">
      <c r="R30" s="9" t="s">
        <v>5</v>
      </c>
      <c r="S30" s="10">
        <v>0.55000000000000004</v>
      </c>
      <c r="T30" s="10">
        <v>0.56000000000000005</v>
      </c>
      <c r="U30" s="10">
        <v>0.56000000000000005</v>
      </c>
      <c r="V30" s="10">
        <v>0.56000000000000005</v>
      </c>
      <c r="W30" s="10">
        <v>0.56999999999999995</v>
      </c>
      <c r="X30" s="10">
        <v>0.57999999999999996</v>
      </c>
      <c r="Y30" s="10">
        <v>0.57999999999999996</v>
      </c>
      <c r="Z30" s="10">
        <v>0.57999999999999996</v>
      </c>
      <c r="AA30" s="10">
        <v>0.57999999999999996</v>
      </c>
      <c r="AB30" s="10">
        <v>0.6</v>
      </c>
      <c r="AC30" s="10">
        <v>0.61</v>
      </c>
      <c r="AD30" s="10">
        <v>0.61</v>
      </c>
      <c r="AH30" s="9" t="s">
        <v>14</v>
      </c>
      <c r="AI30" s="5" t="s">
        <v>33</v>
      </c>
    </row>
    <row r="31" spans="18:46" x14ac:dyDescent="0.25">
      <c r="R31" s="9" t="s">
        <v>4</v>
      </c>
      <c r="S31" s="10">
        <v>0.5</v>
      </c>
      <c r="T31" s="10">
        <v>0.51</v>
      </c>
      <c r="U31" s="10">
        <v>0.5</v>
      </c>
      <c r="V31" s="10">
        <v>0.5</v>
      </c>
      <c r="W31" s="10">
        <v>0.49</v>
      </c>
      <c r="X31" s="10">
        <v>0.49</v>
      </c>
      <c r="Y31" s="10">
        <v>0.49</v>
      </c>
      <c r="Z31" s="10">
        <v>0.49</v>
      </c>
      <c r="AA31" s="10">
        <v>0.49</v>
      </c>
      <c r="AB31" s="10">
        <v>0.49</v>
      </c>
      <c r="AC31" s="10">
        <v>0.49</v>
      </c>
      <c r="AD31" s="10">
        <v>0.48</v>
      </c>
      <c r="AH31" s="9" t="s">
        <v>24</v>
      </c>
      <c r="AI31" s="5" t="s">
        <v>34</v>
      </c>
    </row>
    <row r="32" spans="18:46" x14ac:dyDescent="0.25">
      <c r="R32" s="9" t="s">
        <v>3</v>
      </c>
      <c r="S32" s="10">
        <v>0.43</v>
      </c>
      <c r="T32" s="10">
        <v>0.42</v>
      </c>
      <c r="U32" s="10">
        <v>0.42</v>
      </c>
      <c r="V32" s="10">
        <v>0.42</v>
      </c>
      <c r="W32" s="10">
        <v>0.42</v>
      </c>
      <c r="X32" s="10">
        <v>0.4</v>
      </c>
      <c r="Y32" s="10">
        <v>0.41</v>
      </c>
      <c r="Z32" s="10">
        <v>0.41</v>
      </c>
      <c r="AA32" s="10">
        <v>0.41</v>
      </c>
      <c r="AB32" s="10">
        <v>0.44</v>
      </c>
      <c r="AC32" s="10">
        <v>0.44</v>
      </c>
      <c r="AD32" s="10">
        <v>0.43</v>
      </c>
    </row>
    <row r="33" spans="3:30" ht="15.75" x14ac:dyDescent="0.25">
      <c r="C33" s="4" t="str">
        <f>VLOOKUP(G3,AH21:AI31,2,FALSE)</f>
        <v>Percentage of patients (ages &gt;6mo) that have received the annual influenza vaccination.</v>
      </c>
      <c r="R33" s="9" t="s">
        <v>2</v>
      </c>
      <c r="S33" s="10">
        <v>0.56999999999999995</v>
      </c>
      <c r="T33" s="10">
        <v>0.6</v>
      </c>
      <c r="U33" s="10">
        <v>0.62</v>
      </c>
      <c r="V33" s="10">
        <v>0.63</v>
      </c>
      <c r="W33" s="10">
        <v>0.63</v>
      </c>
      <c r="X33" s="10">
        <v>0.64</v>
      </c>
      <c r="Y33" s="10">
        <v>0.67</v>
      </c>
      <c r="Z33" s="10">
        <v>0.69</v>
      </c>
      <c r="AA33" s="10">
        <v>0.7</v>
      </c>
      <c r="AB33" s="10">
        <v>0.7</v>
      </c>
      <c r="AC33" s="10">
        <v>0.73</v>
      </c>
      <c r="AD33" s="10">
        <v>0.74</v>
      </c>
    </row>
    <row r="34" spans="3:30" x14ac:dyDescent="0.25">
      <c r="R34" s="9" t="s">
        <v>1</v>
      </c>
      <c r="S34" s="10">
        <v>0.68</v>
      </c>
      <c r="T34" s="10">
        <v>0.63</v>
      </c>
      <c r="U34" s="10">
        <v>0.6</v>
      </c>
      <c r="V34" s="10">
        <v>0.54</v>
      </c>
      <c r="W34" s="10">
        <v>0.5</v>
      </c>
      <c r="X34" s="10">
        <v>0.67</v>
      </c>
      <c r="Y34" s="10">
        <v>0.5</v>
      </c>
      <c r="Z34" s="10">
        <v>0.56000000000000005</v>
      </c>
      <c r="AA34" s="10">
        <v>0.5</v>
      </c>
      <c r="AB34" s="10">
        <v>0.56999999999999995</v>
      </c>
      <c r="AC34" s="10">
        <v>0.65</v>
      </c>
      <c r="AD34" s="10">
        <v>0.56999999999999995</v>
      </c>
    </row>
    <row r="35" spans="3:30" x14ac:dyDescent="0.25">
      <c r="R35" s="9" t="s">
        <v>0</v>
      </c>
      <c r="S35" s="10">
        <v>0.54</v>
      </c>
      <c r="T35" s="10">
        <v>0.54</v>
      </c>
      <c r="U35" s="10">
        <v>0.53</v>
      </c>
      <c r="V35" s="10">
        <v>0.54</v>
      </c>
      <c r="W35" s="10">
        <v>0.56000000000000005</v>
      </c>
      <c r="X35" s="10">
        <v>0.56000000000000005</v>
      </c>
      <c r="Y35" s="10">
        <v>0.55000000000000004</v>
      </c>
      <c r="Z35" s="10">
        <v>0.54</v>
      </c>
      <c r="AA35" s="10">
        <v>0.52</v>
      </c>
      <c r="AB35" s="10">
        <v>0.52</v>
      </c>
      <c r="AC35" s="10">
        <v>0.51</v>
      </c>
      <c r="AD35" s="10">
        <v>0.49</v>
      </c>
    </row>
    <row r="38" spans="3:30" x14ac:dyDescent="0.25">
      <c r="R38" s="5" t="s">
        <v>21</v>
      </c>
    </row>
    <row r="39" spans="3:30" x14ac:dyDescent="0.25">
      <c r="S39" s="7">
        <v>42370</v>
      </c>
      <c r="T39" s="7">
        <v>42401</v>
      </c>
      <c r="U39" s="7">
        <v>42430</v>
      </c>
      <c r="V39" s="7">
        <v>42461</v>
      </c>
      <c r="W39" s="7">
        <v>42491</v>
      </c>
      <c r="X39" s="7">
        <v>42522</v>
      </c>
      <c r="Y39" s="7">
        <v>42552</v>
      </c>
      <c r="Z39" s="7">
        <v>42583</v>
      </c>
      <c r="AA39" s="7">
        <v>42614</v>
      </c>
      <c r="AB39" s="7">
        <v>42644</v>
      </c>
      <c r="AC39" s="7">
        <v>42675</v>
      </c>
      <c r="AD39" s="7">
        <v>42705</v>
      </c>
    </row>
    <row r="40" spans="3:30" x14ac:dyDescent="0.25">
      <c r="R40" s="9" t="s">
        <v>12</v>
      </c>
      <c r="S40" s="10">
        <v>0.45</v>
      </c>
      <c r="T40" s="10">
        <v>0.45</v>
      </c>
      <c r="U40" s="10">
        <v>0.44</v>
      </c>
      <c r="V40" s="10">
        <v>0.43</v>
      </c>
      <c r="W40" s="10">
        <v>0.42</v>
      </c>
      <c r="X40" s="10">
        <v>0.42</v>
      </c>
      <c r="Y40" s="10">
        <v>0.43</v>
      </c>
      <c r="Z40" s="10">
        <v>0.42</v>
      </c>
      <c r="AA40" s="10">
        <v>0.43</v>
      </c>
      <c r="AB40" s="10">
        <v>0.43</v>
      </c>
      <c r="AC40" s="10">
        <v>0.43</v>
      </c>
      <c r="AD40" s="10">
        <v>0.43</v>
      </c>
    </row>
    <row r="41" spans="3:30" x14ac:dyDescent="0.25">
      <c r="R41" s="9" t="s">
        <v>11</v>
      </c>
      <c r="S41" s="10">
        <v>0.38</v>
      </c>
      <c r="T41" s="10">
        <v>0.37</v>
      </c>
      <c r="U41" s="10">
        <v>0.37</v>
      </c>
      <c r="V41" s="10">
        <v>0.36</v>
      </c>
      <c r="W41" s="10">
        <v>0.37</v>
      </c>
      <c r="X41" s="10">
        <v>0.36</v>
      </c>
      <c r="Y41" s="10">
        <v>0.37</v>
      </c>
      <c r="Z41" s="10">
        <v>0.36</v>
      </c>
      <c r="AA41" s="10">
        <v>0.36</v>
      </c>
      <c r="AB41" s="10">
        <v>0.35</v>
      </c>
      <c r="AC41" s="10">
        <v>0.33</v>
      </c>
      <c r="AD41" s="10">
        <v>0.33</v>
      </c>
    </row>
    <row r="42" spans="3:30" x14ac:dyDescent="0.25">
      <c r="R42" s="9" t="s">
        <v>10</v>
      </c>
      <c r="S42" s="10">
        <v>0.32</v>
      </c>
      <c r="T42" s="10">
        <v>0.32</v>
      </c>
      <c r="U42" s="10">
        <v>0.34</v>
      </c>
      <c r="V42" s="10">
        <v>0.31</v>
      </c>
      <c r="W42" s="10">
        <v>0.32</v>
      </c>
      <c r="X42" s="10">
        <v>0.35</v>
      </c>
      <c r="Y42" s="10">
        <v>0.35</v>
      </c>
      <c r="Z42" s="10">
        <v>0.35</v>
      </c>
      <c r="AA42" s="10">
        <v>0.34</v>
      </c>
      <c r="AB42" s="10">
        <v>0.35</v>
      </c>
      <c r="AC42" s="10">
        <v>0.36</v>
      </c>
      <c r="AD42" s="10">
        <v>0.37</v>
      </c>
    </row>
    <row r="43" spans="3:30" x14ac:dyDescent="0.25">
      <c r="R43" s="9" t="s">
        <v>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>
        <v>0.45</v>
      </c>
      <c r="AD43" s="10">
        <v>0.42</v>
      </c>
    </row>
    <row r="44" spans="3:30" x14ac:dyDescent="0.25">
      <c r="R44" s="9" t="s">
        <v>8</v>
      </c>
      <c r="S44" s="10">
        <v>0.23</v>
      </c>
      <c r="T44" s="10">
        <v>0.23</v>
      </c>
      <c r="U44" s="10">
        <v>0.24</v>
      </c>
      <c r="V44" s="10">
        <v>0.24</v>
      </c>
      <c r="W44" s="10">
        <v>0.67</v>
      </c>
      <c r="X44" s="10">
        <v>0.25</v>
      </c>
      <c r="Y44" s="10">
        <v>0.25</v>
      </c>
      <c r="Z44" s="10">
        <v>0.25</v>
      </c>
      <c r="AA44" s="10">
        <v>0.26</v>
      </c>
      <c r="AB44" s="10">
        <v>0.27</v>
      </c>
      <c r="AC44" s="10">
        <v>0.28999999999999998</v>
      </c>
      <c r="AD44" s="10">
        <v>0.3</v>
      </c>
    </row>
    <row r="45" spans="3:30" x14ac:dyDescent="0.25">
      <c r="E45" s="3"/>
      <c r="R45" s="9" t="s">
        <v>7</v>
      </c>
      <c r="S45" s="10">
        <v>0.67</v>
      </c>
      <c r="T45" s="10">
        <v>0.69</v>
      </c>
      <c r="U45" s="10">
        <v>0.69</v>
      </c>
      <c r="V45" s="10">
        <v>0.69</v>
      </c>
      <c r="W45" s="10">
        <v>0.24</v>
      </c>
      <c r="X45" s="10">
        <v>0.66</v>
      </c>
      <c r="Y45" s="10">
        <v>0.66</v>
      </c>
      <c r="Z45" s="10">
        <v>0.66</v>
      </c>
      <c r="AA45" s="10">
        <v>0.66</v>
      </c>
      <c r="AB45" s="10">
        <v>0.66</v>
      </c>
      <c r="AC45" s="10">
        <v>0.66</v>
      </c>
      <c r="AD45" s="10">
        <v>0.66</v>
      </c>
    </row>
    <row r="46" spans="3:30" x14ac:dyDescent="0.25">
      <c r="E46" s="3"/>
      <c r="R46" s="9" t="s">
        <v>6</v>
      </c>
      <c r="S46" s="10">
        <v>0.43</v>
      </c>
      <c r="T46" s="10">
        <v>0.44</v>
      </c>
      <c r="U46" s="10">
        <v>0.42</v>
      </c>
      <c r="V46" s="10">
        <v>0.43</v>
      </c>
      <c r="W46" s="10">
        <v>0.44</v>
      </c>
      <c r="X46" s="10">
        <v>0.45</v>
      </c>
      <c r="Y46" s="10">
        <v>0.43</v>
      </c>
      <c r="Z46" s="10">
        <v>0.43</v>
      </c>
      <c r="AA46" s="10">
        <v>0.43</v>
      </c>
      <c r="AB46" s="10">
        <v>0.44</v>
      </c>
      <c r="AC46" s="10">
        <v>0.44</v>
      </c>
      <c r="AD46" s="10">
        <v>0.43</v>
      </c>
    </row>
    <row r="47" spans="3:30" x14ac:dyDescent="0.25">
      <c r="E47" s="3"/>
      <c r="R47" s="9" t="s">
        <v>5</v>
      </c>
      <c r="S47" s="10">
        <v>0.37</v>
      </c>
      <c r="T47" s="10">
        <v>0.37</v>
      </c>
      <c r="U47" s="10">
        <v>0.37</v>
      </c>
      <c r="V47" s="10">
        <v>0.38</v>
      </c>
      <c r="W47" s="10">
        <v>0.38</v>
      </c>
      <c r="X47" s="10">
        <v>0.39</v>
      </c>
      <c r="Y47" s="10">
        <v>0.39</v>
      </c>
      <c r="Z47" s="10">
        <v>0.4</v>
      </c>
      <c r="AA47" s="10">
        <v>0.39</v>
      </c>
      <c r="AB47" s="10">
        <v>0.39</v>
      </c>
      <c r="AC47" s="10">
        <v>0.39</v>
      </c>
      <c r="AD47" s="10">
        <v>0.39</v>
      </c>
    </row>
    <row r="48" spans="3:30" x14ac:dyDescent="0.25">
      <c r="E48" s="3"/>
      <c r="R48" s="9" t="s">
        <v>4</v>
      </c>
      <c r="S48" s="10">
        <v>0.42</v>
      </c>
      <c r="T48" s="10">
        <v>0.43</v>
      </c>
      <c r="U48" s="10">
        <v>0.42</v>
      </c>
      <c r="V48" s="10">
        <v>0.43</v>
      </c>
      <c r="W48" s="10">
        <v>0.43</v>
      </c>
      <c r="X48" s="10">
        <v>0.43</v>
      </c>
      <c r="Y48" s="10">
        <v>0.44</v>
      </c>
      <c r="Z48" s="10">
        <v>0.44</v>
      </c>
      <c r="AA48" s="10">
        <v>0.43</v>
      </c>
      <c r="AB48" s="10">
        <v>0.42</v>
      </c>
      <c r="AC48" s="10">
        <v>0.43</v>
      </c>
      <c r="AD48" s="10">
        <v>0.43</v>
      </c>
    </row>
    <row r="49" spans="5:30" x14ac:dyDescent="0.25">
      <c r="E49" s="3"/>
      <c r="R49" s="9" t="s">
        <v>3</v>
      </c>
      <c r="S49" s="10">
        <v>0.28000000000000003</v>
      </c>
      <c r="T49" s="10">
        <v>0.27</v>
      </c>
      <c r="U49" s="10">
        <v>0.28999999999999998</v>
      </c>
      <c r="V49" s="10">
        <v>0.25</v>
      </c>
      <c r="W49" s="10">
        <v>0.25</v>
      </c>
      <c r="X49" s="10">
        <v>0.26</v>
      </c>
      <c r="Y49" s="10">
        <v>0.27</v>
      </c>
      <c r="Z49" s="10">
        <v>0.27</v>
      </c>
      <c r="AA49" s="10">
        <v>0.28999999999999998</v>
      </c>
      <c r="AB49" s="10">
        <v>0.3</v>
      </c>
      <c r="AC49" s="10">
        <v>0.33</v>
      </c>
      <c r="AD49" s="10">
        <v>0.32</v>
      </c>
    </row>
    <row r="50" spans="5:30" x14ac:dyDescent="0.25">
      <c r="E50" s="3"/>
      <c r="R50" s="9" t="s">
        <v>2</v>
      </c>
      <c r="S50" s="10">
        <v>0.34</v>
      </c>
      <c r="T50" s="10">
        <v>0.37</v>
      </c>
      <c r="U50" s="10">
        <v>0.38</v>
      </c>
      <c r="V50" s="10">
        <v>0.39</v>
      </c>
      <c r="W50" s="10">
        <v>0.4</v>
      </c>
      <c r="X50" s="10">
        <v>0.41</v>
      </c>
      <c r="Y50" s="10">
        <v>0.43</v>
      </c>
      <c r="Z50" s="10">
        <v>0.45</v>
      </c>
      <c r="AA50" s="10">
        <v>0.47</v>
      </c>
      <c r="AB50" s="10">
        <v>0.47</v>
      </c>
      <c r="AC50" s="10">
        <v>0.49</v>
      </c>
      <c r="AD50" s="10">
        <v>0.5</v>
      </c>
    </row>
    <row r="51" spans="5:30" x14ac:dyDescent="0.25">
      <c r="E51" s="3"/>
      <c r="R51" s="9" t="s">
        <v>1</v>
      </c>
      <c r="S51" s="10">
        <v>0.27</v>
      </c>
      <c r="T51" s="10">
        <v>0.3</v>
      </c>
      <c r="U51" s="10">
        <v>0.31</v>
      </c>
      <c r="V51" s="10">
        <v>0.28000000000000003</v>
      </c>
      <c r="W51" s="10">
        <v>0.33</v>
      </c>
      <c r="X51" s="10">
        <v>0.28000000000000003</v>
      </c>
      <c r="Y51" s="10">
        <v>0.32</v>
      </c>
      <c r="Z51" s="10">
        <v>0.35</v>
      </c>
      <c r="AA51" s="10">
        <v>0.36</v>
      </c>
      <c r="AB51" s="10">
        <v>0.36</v>
      </c>
      <c r="AC51" s="10">
        <v>0.3</v>
      </c>
      <c r="AD51" s="10">
        <v>0.26</v>
      </c>
    </row>
    <row r="52" spans="5:30" x14ac:dyDescent="0.25">
      <c r="E52" s="3"/>
      <c r="R52" s="9" t="s">
        <v>0</v>
      </c>
      <c r="S52" s="10">
        <v>0.37</v>
      </c>
      <c r="T52" s="10">
        <v>0.36</v>
      </c>
      <c r="U52" s="10">
        <v>0.36</v>
      </c>
      <c r="V52" s="10">
        <v>0.37</v>
      </c>
      <c r="W52" s="10">
        <v>0.39</v>
      </c>
      <c r="X52" s="10">
        <v>0.4</v>
      </c>
      <c r="Y52" s="10">
        <v>0.42</v>
      </c>
      <c r="Z52" s="10">
        <v>0.42</v>
      </c>
      <c r="AA52" s="10">
        <v>0.42</v>
      </c>
      <c r="AB52" s="10">
        <v>0.41</v>
      </c>
      <c r="AC52" s="10">
        <v>0.43</v>
      </c>
      <c r="AD52" s="10">
        <v>0.42</v>
      </c>
    </row>
    <row r="55" spans="5:30" x14ac:dyDescent="0.25">
      <c r="R55" s="5" t="s">
        <v>20</v>
      </c>
    </row>
    <row r="56" spans="5:30" x14ac:dyDescent="0.25">
      <c r="S56" s="7">
        <v>42370</v>
      </c>
      <c r="T56" s="7">
        <v>42401</v>
      </c>
      <c r="U56" s="7">
        <v>42430</v>
      </c>
      <c r="V56" s="7">
        <v>42461</v>
      </c>
      <c r="W56" s="7">
        <v>42491</v>
      </c>
      <c r="X56" s="7">
        <v>42522</v>
      </c>
      <c r="Y56" s="7">
        <v>42552</v>
      </c>
      <c r="Z56" s="7">
        <v>42583</v>
      </c>
      <c r="AA56" s="7">
        <v>42614</v>
      </c>
      <c r="AB56" s="7">
        <v>42644</v>
      </c>
      <c r="AC56" s="7">
        <v>42675</v>
      </c>
      <c r="AD56" s="7">
        <v>42705</v>
      </c>
    </row>
    <row r="57" spans="5:30" x14ac:dyDescent="0.25">
      <c r="R57" s="9" t="s">
        <v>12</v>
      </c>
      <c r="S57" s="10">
        <v>0.44</v>
      </c>
      <c r="T57" s="10">
        <v>0.44</v>
      </c>
      <c r="U57" s="10">
        <v>0.45</v>
      </c>
      <c r="V57" s="10">
        <v>0.45</v>
      </c>
      <c r="W57" s="10">
        <v>0.46</v>
      </c>
      <c r="X57" s="10">
        <v>0.46</v>
      </c>
      <c r="Y57" s="10">
        <v>0.47</v>
      </c>
      <c r="Z57" s="10">
        <v>0.47</v>
      </c>
      <c r="AA57" s="10">
        <v>0.47</v>
      </c>
      <c r="AB57" s="10">
        <v>0.46</v>
      </c>
      <c r="AC57" s="10">
        <v>0.46</v>
      </c>
      <c r="AD57" s="10">
        <v>0.45</v>
      </c>
    </row>
    <row r="58" spans="5:30" x14ac:dyDescent="0.25">
      <c r="R58" s="9" t="s">
        <v>11</v>
      </c>
      <c r="S58" s="10">
        <v>0.35</v>
      </c>
      <c r="T58" s="10">
        <v>0.35</v>
      </c>
      <c r="U58" s="10">
        <v>0.35</v>
      </c>
      <c r="V58" s="10">
        <v>0.35</v>
      </c>
      <c r="W58" s="10">
        <v>0.35</v>
      </c>
      <c r="X58" s="10">
        <v>0.35</v>
      </c>
      <c r="Y58" s="10">
        <v>0.35</v>
      </c>
      <c r="Z58" s="10">
        <v>0.34</v>
      </c>
      <c r="AA58" s="10">
        <v>0.33</v>
      </c>
      <c r="AB58" s="10">
        <v>0.33</v>
      </c>
      <c r="AC58" s="10">
        <v>0.32</v>
      </c>
      <c r="AD58" s="10">
        <v>0.33</v>
      </c>
    </row>
    <row r="59" spans="5:30" x14ac:dyDescent="0.25">
      <c r="R59" s="9" t="s">
        <v>10</v>
      </c>
      <c r="S59" s="10">
        <v>0.62</v>
      </c>
      <c r="T59" s="10">
        <v>0.64</v>
      </c>
      <c r="U59" s="10">
        <v>0.64</v>
      </c>
      <c r="V59" s="10">
        <v>0.63</v>
      </c>
      <c r="W59" s="10">
        <v>0.63</v>
      </c>
      <c r="X59" s="10">
        <v>0.61</v>
      </c>
      <c r="Y59" s="10">
        <v>0.57999999999999996</v>
      </c>
      <c r="Z59" s="10">
        <v>0.55000000000000004</v>
      </c>
      <c r="AA59" s="10">
        <v>0.52</v>
      </c>
      <c r="AB59" s="10">
        <v>0.48</v>
      </c>
      <c r="AC59" s="10">
        <v>0.43</v>
      </c>
      <c r="AD59" s="10">
        <v>0.38</v>
      </c>
    </row>
    <row r="60" spans="5:30" x14ac:dyDescent="0.25">
      <c r="R60" s="9" t="s">
        <v>9</v>
      </c>
      <c r="S60" s="10"/>
      <c r="T60" s="10"/>
      <c r="U60" s="10"/>
      <c r="V60" s="10"/>
      <c r="X60" s="10"/>
      <c r="Y60" s="10"/>
      <c r="Z60" s="10"/>
      <c r="AA60" s="10"/>
      <c r="AB60" s="10"/>
      <c r="AC60" s="10">
        <v>0.49</v>
      </c>
      <c r="AD60" s="10">
        <v>0.43</v>
      </c>
    </row>
    <row r="61" spans="5:30" x14ac:dyDescent="0.25">
      <c r="R61" s="9" t="s">
        <v>8</v>
      </c>
      <c r="S61" s="10">
        <v>0.42</v>
      </c>
      <c r="T61" s="10">
        <v>0.44</v>
      </c>
      <c r="U61" s="10">
        <v>0.44</v>
      </c>
      <c r="V61" s="10">
        <v>0.45</v>
      </c>
      <c r="W61" s="10">
        <v>0.61</v>
      </c>
      <c r="X61" s="10">
        <v>0.46</v>
      </c>
      <c r="Y61" s="10">
        <v>0.46</v>
      </c>
      <c r="Z61" s="10">
        <v>0.46</v>
      </c>
      <c r="AA61" s="10">
        <v>0.47</v>
      </c>
      <c r="AB61" s="10">
        <v>0.47</v>
      </c>
      <c r="AC61" s="10">
        <v>0.47</v>
      </c>
      <c r="AD61" s="10">
        <v>0.46</v>
      </c>
    </row>
    <row r="62" spans="5:30" x14ac:dyDescent="0.25">
      <c r="R62" s="9" t="s">
        <v>7</v>
      </c>
      <c r="S62" s="10">
        <v>0.57999999999999996</v>
      </c>
      <c r="T62" s="10">
        <v>0.6</v>
      </c>
      <c r="U62" s="10">
        <v>0.6</v>
      </c>
      <c r="V62" s="10">
        <v>0.59</v>
      </c>
      <c r="W62" s="10">
        <v>0.46</v>
      </c>
      <c r="X62" s="10">
        <v>0.6</v>
      </c>
      <c r="Y62" s="10">
        <v>0.59</v>
      </c>
      <c r="Z62" s="10">
        <v>0.6</v>
      </c>
      <c r="AA62" s="10">
        <v>0.59</v>
      </c>
      <c r="AB62" s="10">
        <v>0.56999999999999995</v>
      </c>
      <c r="AC62" s="10">
        <v>0.56999999999999995</v>
      </c>
      <c r="AD62" s="10">
        <v>0.56000000000000005</v>
      </c>
    </row>
    <row r="63" spans="5:30" x14ac:dyDescent="0.25">
      <c r="R63" s="9" t="s">
        <v>6</v>
      </c>
      <c r="S63" s="10">
        <v>0.32</v>
      </c>
      <c r="T63" s="10">
        <v>0.33</v>
      </c>
      <c r="U63" s="10">
        <v>0.33</v>
      </c>
      <c r="V63" s="10">
        <v>0.32</v>
      </c>
      <c r="W63" s="10">
        <v>0.32</v>
      </c>
      <c r="X63" s="10">
        <v>0.31</v>
      </c>
      <c r="Y63" s="10">
        <v>0.33</v>
      </c>
      <c r="Z63" s="10">
        <v>0.32</v>
      </c>
      <c r="AA63" s="10">
        <v>0.33</v>
      </c>
      <c r="AB63" s="10">
        <v>0.31</v>
      </c>
      <c r="AC63" s="10">
        <v>0.32</v>
      </c>
      <c r="AD63" s="10">
        <v>0.32</v>
      </c>
    </row>
    <row r="64" spans="5:30" x14ac:dyDescent="0.25">
      <c r="R64" s="9" t="s">
        <v>5</v>
      </c>
      <c r="S64" s="10">
        <v>0.44</v>
      </c>
      <c r="T64" s="10">
        <v>0.44</v>
      </c>
      <c r="U64" s="10">
        <v>0.44</v>
      </c>
      <c r="V64" s="10">
        <v>0.44</v>
      </c>
      <c r="W64" s="10">
        <v>0.45</v>
      </c>
      <c r="X64" s="10">
        <v>0.45</v>
      </c>
      <c r="Y64" s="10">
        <v>0.45</v>
      </c>
      <c r="Z64" s="10">
        <v>0.45</v>
      </c>
      <c r="AA64" s="10">
        <v>0.45</v>
      </c>
      <c r="AB64" s="10">
        <v>0.45</v>
      </c>
      <c r="AC64" s="10">
        <v>0.45</v>
      </c>
      <c r="AD64" s="10">
        <v>0.45</v>
      </c>
    </row>
    <row r="65" spans="18:30" x14ac:dyDescent="0.25">
      <c r="R65" s="9" t="s">
        <v>4</v>
      </c>
      <c r="S65" s="10">
        <v>0.41</v>
      </c>
      <c r="T65" s="10">
        <v>0.42</v>
      </c>
      <c r="U65" s="10">
        <v>0.42</v>
      </c>
      <c r="V65" s="10">
        <v>0.42</v>
      </c>
      <c r="W65" s="10">
        <v>0.43</v>
      </c>
      <c r="X65" s="10">
        <v>0.44</v>
      </c>
      <c r="Y65" s="10">
        <v>0.45</v>
      </c>
      <c r="Z65" s="10">
        <v>0.45</v>
      </c>
      <c r="AA65" s="10">
        <v>0.46</v>
      </c>
      <c r="AB65" s="10">
        <v>0.46</v>
      </c>
      <c r="AC65" s="10">
        <v>0.46</v>
      </c>
      <c r="AD65" s="10">
        <v>0.46</v>
      </c>
    </row>
    <row r="66" spans="18:30" x14ac:dyDescent="0.25">
      <c r="R66" s="9" t="s">
        <v>3</v>
      </c>
      <c r="S66" s="10">
        <v>0.38</v>
      </c>
      <c r="T66" s="10">
        <v>0.39</v>
      </c>
      <c r="U66" s="10">
        <v>0.39</v>
      </c>
      <c r="V66" s="10">
        <v>0.39</v>
      </c>
      <c r="W66" s="10">
        <v>0.39</v>
      </c>
      <c r="X66" s="10">
        <v>0.39</v>
      </c>
      <c r="Y66" s="10">
        <v>0.38</v>
      </c>
      <c r="Z66" s="10">
        <v>0.37</v>
      </c>
      <c r="AA66" s="10">
        <v>0.38</v>
      </c>
      <c r="AB66" s="10">
        <v>0.38</v>
      </c>
      <c r="AC66" s="10">
        <v>0.38</v>
      </c>
      <c r="AD66" s="10">
        <v>0.39</v>
      </c>
    </row>
    <row r="67" spans="18:30" x14ac:dyDescent="0.25">
      <c r="R67" s="9" t="s">
        <v>2</v>
      </c>
      <c r="S67" s="10">
        <v>0.38</v>
      </c>
      <c r="T67" s="10">
        <v>0.42</v>
      </c>
      <c r="U67" s="10">
        <v>0.43</v>
      </c>
      <c r="V67" s="10">
        <v>0.45</v>
      </c>
      <c r="W67" s="10">
        <v>0.47</v>
      </c>
      <c r="X67" s="10">
        <v>0.49</v>
      </c>
      <c r="Y67" s="10">
        <v>0.51</v>
      </c>
      <c r="Z67" s="10">
        <v>0.52</v>
      </c>
      <c r="AA67" s="10">
        <v>0.55000000000000004</v>
      </c>
      <c r="AB67" s="10">
        <v>0.56999999999999995</v>
      </c>
      <c r="AC67" s="10">
        <v>0.59</v>
      </c>
      <c r="AD67" s="10">
        <v>0.6</v>
      </c>
    </row>
    <row r="68" spans="18:30" x14ac:dyDescent="0.25">
      <c r="R68" s="9" t="s">
        <v>1</v>
      </c>
      <c r="S68" s="10">
        <v>0.43</v>
      </c>
      <c r="T68" s="10">
        <v>0.4</v>
      </c>
      <c r="U68" s="10">
        <v>0.32</v>
      </c>
      <c r="V68" s="10">
        <v>0.27</v>
      </c>
      <c r="W68" s="10">
        <v>0.27</v>
      </c>
      <c r="X68" s="10">
        <v>0.31</v>
      </c>
      <c r="Y68" s="10">
        <v>0.32</v>
      </c>
      <c r="Z68" s="10">
        <v>0.34</v>
      </c>
      <c r="AA68" s="10">
        <v>0.33</v>
      </c>
      <c r="AB68" s="10">
        <v>0.32</v>
      </c>
      <c r="AC68" s="10">
        <v>0.4</v>
      </c>
      <c r="AD68" s="10">
        <v>0.28000000000000003</v>
      </c>
    </row>
    <row r="69" spans="18:30" x14ac:dyDescent="0.25">
      <c r="R69" s="9" t="s">
        <v>0</v>
      </c>
      <c r="S69" s="10">
        <v>0.52</v>
      </c>
      <c r="T69" s="10">
        <v>0.52</v>
      </c>
      <c r="U69" s="10">
        <v>0.52</v>
      </c>
      <c r="V69" s="10">
        <v>0.53</v>
      </c>
      <c r="W69" s="10">
        <v>0.53</v>
      </c>
      <c r="X69" s="10">
        <v>0.52</v>
      </c>
      <c r="Y69" s="10">
        <v>0.54</v>
      </c>
      <c r="Z69" s="10">
        <v>0.55000000000000004</v>
      </c>
      <c r="AA69" s="10">
        <v>0.54</v>
      </c>
      <c r="AB69" s="10">
        <v>0.54</v>
      </c>
      <c r="AC69" s="10">
        <v>0.54</v>
      </c>
      <c r="AD69" s="10">
        <v>0.53</v>
      </c>
    </row>
    <row r="72" spans="18:30" x14ac:dyDescent="0.25">
      <c r="R72" s="5" t="s">
        <v>19</v>
      </c>
    </row>
    <row r="73" spans="18:30" x14ac:dyDescent="0.25">
      <c r="S73" s="7">
        <v>42370</v>
      </c>
      <c r="T73" s="7">
        <v>42401</v>
      </c>
      <c r="U73" s="7">
        <v>42430</v>
      </c>
      <c r="V73" s="7">
        <v>42461</v>
      </c>
      <c r="W73" s="7">
        <v>42491</v>
      </c>
      <c r="X73" s="7">
        <v>42522</v>
      </c>
      <c r="Y73" s="7">
        <v>42552</v>
      </c>
      <c r="Z73" s="7">
        <v>42583</v>
      </c>
      <c r="AA73" s="7">
        <v>42614</v>
      </c>
      <c r="AB73" s="7">
        <v>42644</v>
      </c>
      <c r="AC73" s="7">
        <v>42675</v>
      </c>
      <c r="AD73" s="7">
        <v>42705</v>
      </c>
    </row>
    <row r="74" spans="18:30" x14ac:dyDescent="0.25">
      <c r="R74" s="9" t="s">
        <v>12</v>
      </c>
      <c r="S74" s="10">
        <v>0.13</v>
      </c>
      <c r="T74" s="10">
        <v>0.1</v>
      </c>
      <c r="U74" s="10">
        <v>0.12</v>
      </c>
      <c r="V74" s="10">
        <v>0.13</v>
      </c>
      <c r="W74" s="10">
        <v>0.13</v>
      </c>
      <c r="X74" s="10">
        <v>0.13</v>
      </c>
      <c r="Y74" s="10">
        <v>0.11</v>
      </c>
      <c r="Z74" s="10">
        <v>0.13</v>
      </c>
      <c r="AA74" s="10">
        <v>0.12</v>
      </c>
      <c r="AB74" s="10">
        <v>0.14000000000000001</v>
      </c>
      <c r="AC74" s="10">
        <v>0.13</v>
      </c>
      <c r="AD74" s="10">
        <v>0.15</v>
      </c>
    </row>
    <row r="75" spans="18:30" x14ac:dyDescent="0.25">
      <c r="R75" s="9" t="s">
        <v>11</v>
      </c>
      <c r="S75" s="10">
        <v>0.09</v>
      </c>
      <c r="T75" s="10">
        <v>0.08</v>
      </c>
      <c r="U75" s="10">
        <v>0.09</v>
      </c>
      <c r="V75" s="10">
        <v>0.09</v>
      </c>
      <c r="W75" s="10">
        <v>0.09</v>
      </c>
      <c r="X75" s="10">
        <v>0.1</v>
      </c>
      <c r="Y75" s="10">
        <v>0.09</v>
      </c>
      <c r="Z75" s="10">
        <v>0.09</v>
      </c>
      <c r="AA75" s="10">
        <v>0.09</v>
      </c>
      <c r="AB75" s="10">
        <v>0.1</v>
      </c>
      <c r="AC75" s="10">
        <v>0.1</v>
      </c>
      <c r="AD75" s="10">
        <v>0.11</v>
      </c>
    </row>
    <row r="76" spans="18:30" x14ac:dyDescent="0.25">
      <c r="R76" s="9" t="s">
        <v>10</v>
      </c>
      <c r="S76" s="10">
        <v>0.17</v>
      </c>
      <c r="T76" s="10">
        <v>0.14000000000000001</v>
      </c>
      <c r="U76" s="10">
        <v>0.17</v>
      </c>
      <c r="V76" s="10">
        <v>0.16</v>
      </c>
      <c r="W76" s="10">
        <v>0.16</v>
      </c>
      <c r="X76" s="10">
        <v>0.17</v>
      </c>
      <c r="Y76" s="10">
        <v>0.13</v>
      </c>
      <c r="Z76" s="10">
        <v>0.14000000000000001</v>
      </c>
      <c r="AA76" s="10">
        <v>0.13</v>
      </c>
      <c r="AB76" s="10">
        <v>0.15</v>
      </c>
      <c r="AC76" s="10">
        <v>0.13</v>
      </c>
      <c r="AD76" s="10">
        <v>0.15</v>
      </c>
    </row>
    <row r="77" spans="18:30" x14ac:dyDescent="0.25">
      <c r="R77" s="9" t="s">
        <v>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>
        <v>0.14000000000000001</v>
      </c>
      <c r="AD77" s="10">
        <v>0.15</v>
      </c>
    </row>
    <row r="78" spans="18:30" x14ac:dyDescent="0.25">
      <c r="R78" s="9" t="s">
        <v>8</v>
      </c>
      <c r="S78" s="10">
        <v>0.15</v>
      </c>
      <c r="T78" s="10">
        <v>0.13</v>
      </c>
      <c r="U78" s="10">
        <v>0.14000000000000001</v>
      </c>
      <c r="V78" s="10">
        <v>0.14000000000000001</v>
      </c>
      <c r="W78" s="10">
        <v>0.18</v>
      </c>
      <c r="X78" s="10">
        <v>0.15</v>
      </c>
      <c r="Y78" s="10">
        <v>0.13</v>
      </c>
      <c r="Z78" s="10">
        <v>0.15</v>
      </c>
      <c r="AA78" s="10">
        <v>0.14000000000000001</v>
      </c>
      <c r="AB78" s="10">
        <v>0.16</v>
      </c>
      <c r="AC78" s="10">
        <v>0.15</v>
      </c>
      <c r="AD78" s="10">
        <v>0.17</v>
      </c>
    </row>
    <row r="79" spans="18:30" x14ac:dyDescent="0.25">
      <c r="R79" s="9" t="s">
        <v>7</v>
      </c>
      <c r="S79" s="10">
        <v>0.18</v>
      </c>
      <c r="T79" s="10">
        <v>0.12</v>
      </c>
      <c r="U79" s="10">
        <v>0.16</v>
      </c>
      <c r="V79" s="10">
        <v>0.16</v>
      </c>
      <c r="W79" s="10">
        <v>0.15</v>
      </c>
      <c r="X79" s="10">
        <v>0.18</v>
      </c>
      <c r="Y79" s="10">
        <v>0.13</v>
      </c>
      <c r="Z79" s="10">
        <v>0.16</v>
      </c>
      <c r="AA79" s="10">
        <v>0.14000000000000001</v>
      </c>
      <c r="AB79" s="10">
        <v>0.18</v>
      </c>
      <c r="AC79" s="10">
        <v>0.17</v>
      </c>
      <c r="AD79" s="10">
        <v>0.19</v>
      </c>
    </row>
    <row r="80" spans="18:30" x14ac:dyDescent="0.25">
      <c r="R80" s="9" t="s">
        <v>6</v>
      </c>
      <c r="S80" s="10">
        <v>0.13</v>
      </c>
      <c r="T80" s="10">
        <v>0.1</v>
      </c>
      <c r="U80" s="10">
        <v>0.12</v>
      </c>
      <c r="V80" s="10">
        <v>0.12</v>
      </c>
      <c r="W80" s="10">
        <v>0.13</v>
      </c>
      <c r="X80" s="10">
        <v>0.14000000000000001</v>
      </c>
      <c r="Y80" s="10">
        <v>0.1</v>
      </c>
      <c r="Z80" s="10">
        <v>0.11</v>
      </c>
      <c r="AA80" s="10">
        <v>0.11</v>
      </c>
      <c r="AB80" s="10">
        <v>0.13</v>
      </c>
      <c r="AC80" s="10">
        <v>0.13</v>
      </c>
      <c r="AD80" s="10">
        <v>0.14000000000000001</v>
      </c>
    </row>
    <row r="81" spans="18:30" x14ac:dyDescent="0.25">
      <c r="R81" s="9" t="s">
        <v>5</v>
      </c>
      <c r="S81" s="10">
        <v>0.11</v>
      </c>
      <c r="T81" s="10">
        <v>0.08</v>
      </c>
      <c r="U81" s="10">
        <v>0.1</v>
      </c>
      <c r="V81" s="10">
        <v>0.1</v>
      </c>
      <c r="W81" s="10">
        <v>0.11</v>
      </c>
      <c r="X81" s="10">
        <v>0.11</v>
      </c>
      <c r="Y81" s="10">
        <v>0.09</v>
      </c>
      <c r="Z81" s="10">
        <v>0.1</v>
      </c>
      <c r="AA81" s="10">
        <v>0.09</v>
      </c>
      <c r="AB81" s="10">
        <v>0.1</v>
      </c>
      <c r="AC81" s="10">
        <v>0.09</v>
      </c>
      <c r="AD81" s="10">
        <v>0.1</v>
      </c>
    </row>
    <row r="82" spans="18:30" x14ac:dyDescent="0.25">
      <c r="R82" s="9" t="s">
        <v>4</v>
      </c>
      <c r="S82" s="10">
        <v>0.09</v>
      </c>
      <c r="T82" s="10">
        <v>7.0000000000000007E-2</v>
      </c>
      <c r="U82" s="10">
        <v>0.09</v>
      </c>
      <c r="V82" s="10">
        <v>0.09</v>
      </c>
      <c r="W82" s="10">
        <v>0.09</v>
      </c>
      <c r="X82" s="10">
        <v>0.1</v>
      </c>
      <c r="Y82" s="10">
        <v>0.08</v>
      </c>
      <c r="Z82" s="10">
        <v>0.09</v>
      </c>
      <c r="AA82" s="10">
        <v>0.08</v>
      </c>
      <c r="AB82" s="10">
        <v>0.1</v>
      </c>
      <c r="AC82" s="10">
        <v>0.1</v>
      </c>
      <c r="AD82" s="10">
        <v>0.1</v>
      </c>
    </row>
    <row r="83" spans="18:30" x14ac:dyDescent="0.25">
      <c r="R83" s="9" t="s">
        <v>3</v>
      </c>
      <c r="S83" s="10">
        <v>0.11</v>
      </c>
      <c r="T83" s="10">
        <v>0.09</v>
      </c>
      <c r="U83" s="10">
        <v>0.11</v>
      </c>
      <c r="V83" s="10">
        <v>0.1</v>
      </c>
      <c r="W83" s="10">
        <v>0.12</v>
      </c>
      <c r="X83" s="10">
        <v>0.12</v>
      </c>
      <c r="Y83" s="10">
        <v>0.1</v>
      </c>
      <c r="Z83" s="10">
        <v>0.11</v>
      </c>
      <c r="AA83" s="10">
        <v>0.11</v>
      </c>
      <c r="AB83" s="10">
        <v>0.12</v>
      </c>
      <c r="AC83" s="10">
        <v>0.11</v>
      </c>
      <c r="AD83" s="10">
        <v>0.13</v>
      </c>
    </row>
    <row r="84" spans="18:30" x14ac:dyDescent="0.25">
      <c r="R84" s="9" t="s">
        <v>2</v>
      </c>
      <c r="S84" s="10">
        <v>0.1</v>
      </c>
      <c r="T84" s="10">
        <v>0.09</v>
      </c>
      <c r="U84" s="10">
        <v>0.1</v>
      </c>
      <c r="V84" s="10">
        <v>0.1</v>
      </c>
      <c r="W84" s="10">
        <v>0.1</v>
      </c>
      <c r="X84" s="10">
        <v>0.1</v>
      </c>
      <c r="Y84" s="10">
        <v>0.08</v>
      </c>
      <c r="Z84" s="10">
        <v>0.09</v>
      </c>
      <c r="AA84" s="10">
        <v>0.09</v>
      </c>
      <c r="AB84" s="10">
        <v>0.1</v>
      </c>
      <c r="AC84" s="10">
        <v>0.09</v>
      </c>
      <c r="AD84" s="10">
        <v>0.1</v>
      </c>
    </row>
    <row r="85" spans="18:30" x14ac:dyDescent="0.25">
      <c r="R85" s="9" t="s">
        <v>1</v>
      </c>
      <c r="S85" s="10">
        <v>0.06</v>
      </c>
      <c r="T85" s="10">
        <v>0.06</v>
      </c>
      <c r="U85" s="10">
        <v>0.05</v>
      </c>
      <c r="V85" s="10">
        <v>0.06</v>
      </c>
      <c r="W85" s="10">
        <v>0.05</v>
      </c>
      <c r="X85" s="10">
        <v>0.05</v>
      </c>
      <c r="Y85" s="10">
        <v>0.05</v>
      </c>
      <c r="Z85" s="10">
        <v>0.05</v>
      </c>
      <c r="AA85" s="10">
        <v>0.04</v>
      </c>
      <c r="AB85" s="10">
        <v>0.04</v>
      </c>
      <c r="AC85" s="10">
        <v>0.1</v>
      </c>
      <c r="AD85" s="10">
        <v>0.1</v>
      </c>
    </row>
    <row r="86" spans="18:30" x14ac:dyDescent="0.25">
      <c r="R86" s="9" t="s">
        <v>0</v>
      </c>
      <c r="S86" s="10">
        <v>0.13</v>
      </c>
      <c r="T86" s="10">
        <v>0.1</v>
      </c>
      <c r="U86" s="10">
        <v>0.12</v>
      </c>
      <c r="V86" s="10">
        <v>0.12</v>
      </c>
      <c r="W86" s="10">
        <v>0.12</v>
      </c>
      <c r="X86" s="10">
        <v>0.13</v>
      </c>
      <c r="Y86" s="10">
        <v>0.1</v>
      </c>
      <c r="Z86" s="10">
        <v>0.12</v>
      </c>
      <c r="AA86" s="10">
        <v>0.11</v>
      </c>
      <c r="AB86" s="10">
        <v>0.13</v>
      </c>
      <c r="AC86" s="10">
        <v>0.11</v>
      </c>
      <c r="AD86" s="10">
        <v>0.13</v>
      </c>
    </row>
    <row r="89" spans="18:30" x14ac:dyDescent="0.25">
      <c r="R89" s="5" t="s">
        <v>18</v>
      </c>
    </row>
    <row r="90" spans="18:30" x14ac:dyDescent="0.25">
      <c r="S90" s="7">
        <v>42370</v>
      </c>
      <c r="T90" s="7">
        <v>42401</v>
      </c>
      <c r="U90" s="7">
        <v>42430</v>
      </c>
      <c r="V90" s="7">
        <v>42461</v>
      </c>
      <c r="W90" s="7">
        <v>42491</v>
      </c>
      <c r="X90" s="7">
        <v>42522</v>
      </c>
      <c r="Y90" s="7">
        <v>42552</v>
      </c>
      <c r="Z90" s="7">
        <v>42583</v>
      </c>
      <c r="AA90" s="7">
        <v>42614</v>
      </c>
      <c r="AB90" s="7">
        <v>42644</v>
      </c>
      <c r="AC90" s="7">
        <v>42675</v>
      </c>
      <c r="AD90" s="7">
        <v>42705</v>
      </c>
    </row>
    <row r="91" spans="18:30" x14ac:dyDescent="0.25">
      <c r="R91" s="9" t="s">
        <v>12</v>
      </c>
      <c r="S91" s="10">
        <v>0.18</v>
      </c>
      <c r="T91" s="10">
        <v>0.25</v>
      </c>
      <c r="U91" s="10">
        <v>0.19</v>
      </c>
      <c r="V91" s="10">
        <v>0.17</v>
      </c>
      <c r="W91" s="10">
        <v>0.18</v>
      </c>
      <c r="X91" s="10">
        <v>0.21</v>
      </c>
      <c r="Y91" s="10">
        <v>0.24</v>
      </c>
      <c r="Z91" s="10">
        <v>0.23</v>
      </c>
      <c r="AA91" s="10">
        <v>0.2</v>
      </c>
      <c r="AB91" s="10">
        <v>0.24</v>
      </c>
      <c r="AC91" s="10">
        <v>0.24</v>
      </c>
      <c r="AD91" s="10">
        <v>0.22</v>
      </c>
    </row>
    <row r="92" spans="18:30" x14ac:dyDescent="0.25">
      <c r="R92" s="9" t="s">
        <v>11</v>
      </c>
      <c r="S92" s="10">
        <v>0.41</v>
      </c>
      <c r="T92" s="10">
        <v>0.33</v>
      </c>
      <c r="U92" s="10">
        <v>0.3</v>
      </c>
      <c r="V92" s="10">
        <v>0.38</v>
      </c>
      <c r="W92" s="10">
        <v>0.38</v>
      </c>
      <c r="X92" s="10">
        <v>0.32</v>
      </c>
      <c r="Y92" s="10">
        <v>0.35</v>
      </c>
      <c r="Z92" s="10">
        <v>0.28999999999999998</v>
      </c>
      <c r="AA92" s="10">
        <v>0.3</v>
      </c>
      <c r="AB92" s="10">
        <v>0.36</v>
      </c>
      <c r="AC92" s="10">
        <v>0.34</v>
      </c>
      <c r="AD92" s="10">
        <v>0.39</v>
      </c>
    </row>
    <row r="93" spans="18:30" x14ac:dyDescent="0.25">
      <c r="R93" s="9" t="s">
        <v>10</v>
      </c>
      <c r="S93" s="10">
        <v>0.22</v>
      </c>
      <c r="T93" s="10">
        <v>0.28000000000000003</v>
      </c>
      <c r="U93" s="10">
        <v>0.3</v>
      </c>
      <c r="V93" s="10">
        <v>0.35</v>
      </c>
      <c r="W93" s="10">
        <v>0.28000000000000003</v>
      </c>
      <c r="X93" s="10">
        <v>0.26</v>
      </c>
      <c r="Y93" s="10">
        <v>0.26</v>
      </c>
      <c r="Z93" s="10">
        <v>0.25</v>
      </c>
      <c r="AA93" s="10">
        <v>0.21</v>
      </c>
      <c r="AB93" s="10">
        <v>0.21</v>
      </c>
      <c r="AC93" s="10">
        <v>0.24</v>
      </c>
      <c r="AD93" s="10">
        <v>0.25</v>
      </c>
    </row>
    <row r="94" spans="18:30" x14ac:dyDescent="0.25">
      <c r="R94" s="9" t="s">
        <v>9</v>
      </c>
      <c r="S94" s="10"/>
      <c r="T94" s="10"/>
      <c r="U94" s="10"/>
      <c r="V94" s="10"/>
      <c r="X94" s="10"/>
      <c r="Y94" s="10"/>
      <c r="Z94" s="10"/>
      <c r="AA94" s="10"/>
      <c r="AB94" s="10"/>
      <c r="AC94" s="10">
        <v>0.59</v>
      </c>
      <c r="AD94" s="10">
        <v>0.82</v>
      </c>
    </row>
    <row r="95" spans="18:30" x14ac:dyDescent="0.25">
      <c r="R95" s="9" t="s">
        <v>8</v>
      </c>
      <c r="S95" s="10">
        <v>0.16</v>
      </c>
      <c r="T95" s="10">
        <v>0.21</v>
      </c>
      <c r="U95" s="10">
        <v>0.28999999999999998</v>
      </c>
      <c r="V95" s="10">
        <v>0.28000000000000003</v>
      </c>
      <c r="W95" s="10">
        <v>0.61</v>
      </c>
      <c r="X95" s="10">
        <v>0.18</v>
      </c>
      <c r="Y95" s="10">
        <v>0.18</v>
      </c>
      <c r="Z95" s="10">
        <v>0.18</v>
      </c>
      <c r="AA95" s="10">
        <v>0.28000000000000003</v>
      </c>
      <c r="AB95" s="10">
        <v>0.27</v>
      </c>
      <c r="AC95" s="10">
        <v>0.27</v>
      </c>
      <c r="AD95" s="10">
        <v>0.28000000000000003</v>
      </c>
    </row>
    <row r="96" spans="18:30" x14ac:dyDescent="0.25">
      <c r="R96" s="9" t="s">
        <v>7</v>
      </c>
      <c r="S96" s="10">
        <v>0.7</v>
      </c>
      <c r="T96" s="10">
        <v>0.65</v>
      </c>
      <c r="U96" s="10">
        <v>0.78</v>
      </c>
      <c r="V96" s="10">
        <v>0.63</v>
      </c>
      <c r="W96" s="10">
        <v>0.24</v>
      </c>
      <c r="X96" s="10">
        <v>0.68</v>
      </c>
      <c r="Y96" s="10">
        <v>0.65</v>
      </c>
      <c r="Z96" s="10">
        <v>0.65</v>
      </c>
      <c r="AA96" s="10">
        <v>0.75</v>
      </c>
      <c r="AB96" s="10">
        <v>0.71</v>
      </c>
      <c r="AC96" s="10">
        <v>0.64</v>
      </c>
      <c r="AD96" s="10">
        <v>0.73</v>
      </c>
    </row>
    <row r="97" spans="18:30" x14ac:dyDescent="0.25">
      <c r="R97" s="9" t="s">
        <v>6</v>
      </c>
      <c r="S97" s="10">
        <v>0.28999999999999998</v>
      </c>
      <c r="T97" s="10">
        <v>0.4</v>
      </c>
      <c r="U97" s="10">
        <v>0.41</v>
      </c>
      <c r="V97" s="10">
        <v>0.47</v>
      </c>
      <c r="W97" s="10">
        <v>0.59</v>
      </c>
      <c r="X97" s="10">
        <v>0.69</v>
      </c>
      <c r="Y97" s="10">
        <v>0.64</v>
      </c>
      <c r="Z97" s="10">
        <v>0.65</v>
      </c>
      <c r="AA97" s="10">
        <v>0.52</v>
      </c>
      <c r="AB97" s="10">
        <v>0.52</v>
      </c>
      <c r="AC97" s="10">
        <v>0.47</v>
      </c>
      <c r="AD97" s="10">
        <v>0.53</v>
      </c>
    </row>
    <row r="98" spans="18:30" x14ac:dyDescent="0.25">
      <c r="R98" s="9" t="s">
        <v>5</v>
      </c>
      <c r="S98" s="10">
        <v>0.48</v>
      </c>
      <c r="T98" s="10">
        <v>0.44</v>
      </c>
      <c r="U98" s="10">
        <v>0.44</v>
      </c>
      <c r="V98" s="10">
        <v>0.49</v>
      </c>
      <c r="W98" s="10">
        <v>0.51</v>
      </c>
      <c r="X98" s="10">
        <v>0.53</v>
      </c>
      <c r="Y98" s="10">
        <v>0.53</v>
      </c>
      <c r="Z98" s="10">
        <v>0.5</v>
      </c>
      <c r="AA98" s="10">
        <v>0.5</v>
      </c>
      <c r="AB98" s="10">
        <v>0.51</v>
      </c>
      <c r="AC98" s="10">
        <v>0.51</v>
      </c>
      <c r="AD98" s="10">
        <v>0.5</v>
      </c>
    </row>
    <row r="99" spans="18:30" x14ac:dyDescent="0.25">
      <c r="R99" s="9" t="s">
        <v>4</v>
      </c>
      <c r="S99" s="10">
        <v>0.5</v>
      </c>
      <c r="T99" s="10">
        <v>0.55000000000000004</v>
      </c>
      <c r="U99" s="10">
        <v>0.54</v>
      </c>
      <c r="V99" s="10">
        <v>0.67</v>
      </c>
      <c r="W99" s="10">
        <v>0.56999999999999995</v>
      </c>
      <c r="X99" s="10">
        <v>0.5</v>
      </c>
      <c r="Y99" s="10">
        <v>0.52</v>
      </c>
      <c r="Z99" s="10">
        <v>0.53</v>
      </c>
      <c r="AA99" s="10">
        <v>0.52</v>
      </c>
      <c r="AB99" s="10">
        <v>0.53</v>
      </c>
      <c r="AC99" s="10">
        <v>0.53</v>
      </c>
      <c r="AD99" s="10">
        <v>0.57999999999999996</v>
      </c>
    </row>
    <row r="100" spans="18:30" x14ac:dyDescent="0.25">
      <c r="R100" s="9" t="s">
        <v>3</v>
      </c>
      <c r="S100" s="10">
        <v>0.21</v>
      </c>
      <c r="T100" s="10">
        <v>0.25</v>
      </c>
      <c r="U100" s="10">
        <v>0.2</v>
      </c>
      <c r="V100" s="10">
        <v>0.19</v>
      </c>
      <c r="W100" s="10">
        <v>0.2</v>
      </c>
      <c r="X100" s="10">
        <v>0.21</v>
      </c>
      <c r="Y100" s="10">
        <v>0.19</v>
      </c>
      <c r="Z100" s="10">
        <v>0.28999999999999998</v>
      </c>
      <c r="AA100" s="10">
        <v>0.27</v>
      </c>
      <c r="AB100" s="10">
        <v>0.31</v>
      </c>
      <c r="AC100" s="10">
        <v>0.25</v>
      </c>
      <c r="AD100" s="10">
        <v>0.16</v>
      </c>
    </row>
    <row r="101" spans="18:30" x14ac:dyDescent="0.25">
      <c r="R101" s="9" t="s">
        <v>2</v>
      </c>
      <c r="S101" s="10">
        <v>0.44</v>
      </c>
      <c r="T101" s="10">
        <v>0.41</v>
      </c>
      <c r="U101" s="10">
        <v>0.38</v>
      </c>
      <c r="V101" s="10">
        <v>0.32</v>
      </c>
      <c r="W101" s="10">
        <v>0.34</v>
      </c>
      <c r="X101" s="10">
        <v>0.43</v>
      </c>
      <c r="Y101" s="10">
        <v>0.41</v>
      </c>
      <c r="Z101" s="10">
        <v>0.46</v>
      </c>
      <c r="AA101" s="10">
        <v>0.49</v>
      </c>
      <c r="AB101" s="10">
        <v>0.47</v>
      </c>
      <c r="AC101" s="10">
        <v>0.5</v>
      </c>
      <c r="AD101" s="10">
        <v>0.46</v>
      </c>
    </row>
    <row r="102" spans="18:30" x14ac:dyDescent="0.25">
      <c r="R102" s="9" t="s">
        <v>1</v>
      </c>
      <c r="S102" s="10">
        <v>0.09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0.25</v>
      </c>
      <c r="Z102" s="10">
        <v>0.14000000000000001</v>
      </c>
      <c r="AA102" s="10">
        <v>0.67</v>
      </c>
      <c r="AB102" s="10">
        <v>0</v>
      </c>
      <c r="AC102" s="10">
        <v>0.5</v>
      </c>
      <c r="AD102" s="10">
        <v>0.5</v>
      </c>
    </row>
    <row r="103" spans="18:30" x14ac:dyDescent="0.25">
      <c r="R103" s="9" t="s">
        <v>0</v>
      </c>
      <c r="S103" s="10">
        <v>0.55000000000000004</v>
      </c>
      <c r="T103" s="10">
        <v>0.6</v>
      </c>
      <c r="U103" s="10">
        <v>0.6</v>
      </c>
      <c r="V103" s="10">
        <v>0.67</v>
      </c>
      <c r="W103" s="10">
        <v>0.62</v>
      </c>
      <c r="X103" s="10">
        <v>0.56999999999999995</v>
      </c>
      <c r="Y103" s="10">
        <v>0.56000000000000005</v>
      </c>
      <c r="Z103" s="10">
        <v>0.56000000000000005</v>
      </c>
      <c r="AA103" s="10">
        <v>0.54</v>
      </c>
      <c r="AB103" s="10">
        <v>0.56999999999999995</v>
      </c>
      <c r="AC103" s="10">
        <v>0.6</v>
      </c>
      <c r="AD103" s="10">
        <v>0.61</v>
      </c>
    </row>
    <row r="106" spans="18:30" x14ac:dyDescent="0.25">
      <c r="R106" s="5" t="s">
        <v>17</v>
      </c>
    </row>
    <row r="107" spans="18:30" x14ac:dyDescent="0.25">
      <c r="S107" s="7">
        <v>42370</v>
      </c>
      <c r="T107" s="7">
        <v>42401</v>
      </c>
      <c r="U107" s="7">
        <v>42430</v>
      </c>
      <c r="V107" s="7">
        <v>42461</v>
      </c>
      <c r="W107" s="7">
        <v>42491</v>
      </c>
      <c r="X107" s="7">
        <v>42522</v>
      </c>
      <c r="Y107" s="7">
        <v>42552</v>
      </c>
      <c r="Z107" s="7">
        <v>42583</v>
      </c>
      <c r="AA107" s="7">
        <v>42614</v>
      </c>
      <c r="AB107" s="7">
        <v>42644</v>
      </c>
      <c r="AC107" s="7">
        <v>42675</v>
      </c>
      <c r="AD107" s="7">
        <v>42705</v>
      </c>
    </row>
    <row r="108" spans="18:30" x14ac:dyDescent="0.25">
      <c r="R108" s="9" t="s">
        <v>12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>
        <v>1</v>
      </c>
    </row>
    <row r="109" spans="18:30" x14ac:dyDescent="0.25">
      <c r="R109" s="9" t="s">
        <v>11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0.67</v>
      </c>
      <c r="Y109" s="10">
        <v>0.67</v>
      </c>
      <c r="Z109" s="10">
        <v>0.67</v>
      </c>
      <c r="AA109" s="10">
        <v>0.75</v>
      </c>
      <c r="AB109" s="10">
        <v>0.75</v>
      </c>
      <c r="AC109" s="10">
        <v>0.67</v>
      </c>
      <c r="AD109" s="10">
        <v>0.67</v>
      </c>
    </row>
    <row r="110" spans="18:30" x14ac:dyDescent="0.25">
      <c r="R110" s="9" t="s">
        <v>10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/>
      <c r="Y110" s="10"/>
      <c r="Z110" s="10"/>
      <c r="AA110" s="10"/>
      <c r="AB110" s="10"/>
      <c r="AC110" s="10"/>
      <c r="AD110" s="10"/>
    </row>
    <row r="111" spans="18:30" x14ac:dyDescent="0.25">
      <c r="R111" s="9" t="s">
        <v>9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>
        <v>1</v>
      </c>
      <c r="AD111" s="10">
        <v>1</v>
      </c>
    </row>
    <row r="112" spans="18:30" x14ac:dyDescent="0.25">
      <c r="R112" s="9" t="s">
        <v>8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>
        <v>1</v>
      </c>
    </row>
    <row r="113" spans="18:30" x14ac:dyDescent="0.25">
      <c r="R113" s="9" t="s">
        <v>7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</row>
    <row r="114" spans="18:30" x14ac:dyDescent="0.25">
      <c r="R114" s="9" t="s">
        <v>6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10">
        <v>1</v>
      </c>
    </row>
    <row r="115" spans="18:30" x14ac:dyDescent="0.25">
      <c r="R115" s="9" t="s">
        <v>5</v>
      </c>
      <c r="S115" s="10">
        <v>0.45</v>
      </c>
      <c r="T115" s="10">
        <v>0.45</v>
      </c>
      <c r="U115" s="10">
        <v>0.45</v>
      </c>
      <c r="V115" s="10">
        <v>0.44</v>
      </c>
      <c r="W115" s="10">
        <v>0.44</v>
      </c>
      <c r="X115" s="10">
        <v>0.99</v>
      </c>
      <c r="Y115" s="10">
        <v>0.99</v>
      </c>
      <c r="Z115" s="10">
        <v>0.99</v>
      </c>
      <c r="AA115" s="10">
        <v>1</v>
      </c>
      <c r="AB115" s="10">
        <v>1</v>
      </c>
      <c r="AC115" s="10">
        <v>1</v>
      </c>
      <c r="AD115" s="10">
        <v>1</v>
      </c>
    </row>
    <row r="116" spans="18:30" x14ac:dyDescent="0.25">
      <c r="R116" s="9" t="s">
        <v>4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0.98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10">
        <v>1</v>
      </c>
    </row>
    <row r="117" spans="18:30" x14ac:dyDescent="0.25">
      <c r="R117" s="9" t="s">
        <v>3</v>
      </c>
      <c r="S117" s="10">
        <v>0.28999999999999998</v>
      </c>
      <c r="T117" s="10">
        <v>0.25</v>
      </c>
      <c r="U117" s="10">
        <v>0.25</v>
      </c>
      <c r="V117" s="10">
        <v>0.25</v>
      </c>
      <c r="W117" s="10">
        <v>0.25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1</v>
      </c>
    </row>
    <row r="118" spans="18:30" x14ac:dyDescent="0.25">
      <c r="R118" s="9" t="s">
        <v>2</v>
      </c>
      <c r="S118" s="10">
        <v>0.25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1</v>
      </c>
      <c r="AA118" s="10"/>
      <c r="AB118" s="10"/>
      <c r="AC118" s="10"/>
      <c r="AD118" s="10"/>
    </row>
    <row r="119" spans="18:30" x14ac:dyDescent="0.25">
      <c r="R119" s="9" t="s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/>
      <c r="Y119" s="10"/>
      <c r="Z119" s="10"/>
      <c r="AA119" s="10"/>
      <c r="AB119" s="10"/>
      <c r="AC119" s="10"/>
      <c r="AD119" s="10"/>
    </row>
    <row r="120" spans="18:30" x14ac:dyDescent="0.25">
      <c r="R120" s="9" t="s">
        <v>0</v>
      </c>
      <c r="S120" s="10">
        <v>0</v>
      </c>
      <c r="T120" s="10">
        <v>0</v>
      </c>
      <c r="U120" s="10">
        <v>0</v>
      </c>
      <c r="V120" s="10">
        <v>0</v>
      </c>
      <c r="W120" s="10"/>
      <c r="X120" s="10"/>
      <c r="Y120" s="10"/>
      <c r="Z120" s="10"/>
      <c r="AA120" s="10"/>
      <c r="AB120" s="10"/>
      <c r="AC120" s="10"/>
      <c r="AD120" s="10">
        <v>1</v>
      </c>
    </row>
    <row r="123" spans="18:30" x14ac:dyDescent="0.25">
      <c r="R123" s="5" t="s">
        <v>16</v>
      </c>
    </row>
    <row r="124" spans="18:30" x14ac:dyDescent="0.25">
      <c r="S124" s="7">
        <v>42370</v>
      </c>
      <c r="T124" s="7">
        <v>42401</v>
      </c>
      <c r="U124" s="7">
        <v>42430</v>
      </c>
      <c r="V124" s="7">
        <v>42461</v>
      </c>
      <c r="W124" s="7">
        <v>42491</v>
      </c>
      <c r="X124" s="7">
        <v>42522</v>
      </c>
      <c r="Y124" s="7">
        <v>42552</v>
      </c>
      <c r="Z124" s="7">
        <v>42583</v>
      </c>
      <c r="AA124" s="7">
        <v>42614</v>
      </c>
      <c r="AB124" s="7">
        <v>42644</v>
      </c>
      <c r="AC124" s="7">
        <v>42675</v>
      </c>
      <c r="AD124" s="7">
        <v>42705</v>
      </c>
    </row>
    <row r="125" spans="18:30" x14ac:dyDescent="0.25">
      <c r="R125" s="9" t="s">
        <v>12</v>
      </c>
      <c r="S125" s="10">
        <v>0.03</v>
      </c>
      <c r="T125" s="10">
        <v>0.03</v>
      </c>
      <c r="U125" s="10">
        <v>0.03</v>
      </c>
      <c r="V125" s="10">
        <v>7.0000000000000007E-2</v>
      </c>
      <c r="W125" s="10">
        <v>7.0000000000000007E-2</v>
      </c>
      <c r="X125" s="10">
        <v>0.34</v>
      </c>
      <c r="Y125" s="10">
        <v>0.15</v>
      </c>
      <c r="Z125" s="10">
        <v>0.15</v>
      </c>
      <c r="AA125" s="10">
        <v>0.19</v>
      </c>
      <c r="AB125" s="10">
        <v>0.18</v>
      </c>
      <c r="AC125" s="10">
        <v>0.21</v>
      </c>
      <c r="AD125" s="10">
        <v>0.2</v>
      </c>
    </row>
    <row r="126" spans="18:30" x14ac:dyDescent="0.25">
      <c r="R126" s="9" t="s">
        <v>11</v>
      </c>
      <c r="S126" s="10">
        <v>0.14000000000000001</v>
      </c>
      <c r="T126" s="10">
        <v>0.22</v>
      </c>
      <c r="U126" s="10">
        <v>0.2</v>
      </c>
      <c r="V126" s="10">
        <v>0.32</v>
      </c>
      <c r="W126" s="10">
        <v>0.33</v>
      </c>
      <c r="X126" s="10">
        <v>0.71</v>
      </c>
      <c r="Y126" s="10">
        <v>0.38</v>
      </c>
      <c r="Z126" s="10">
        <v>0.37</v>
      </c>
      <c r="AA126" s="10">
        <v>0.39</v>
      </c>
      <c r="AB126" s="10">
        <v>0.37</v>
      </c>
      <c r="AC126" s="10">
        <v>0.38</v>
      </c>
      <c r="AD126" s="10">
        <v>0.35</v>
      </c>
    </row>
    <row r="127" spans="18:30" x14ac:dyDescent="0.25">
      <c r="R127" s="9" t="s">
        <v>10</v>
      </c>
      <c r="S127" s="10">
        <v>0.43</v>
      </c>
      <c r="T127" s="10">
        <v>0.16</v>
      </c>
      <c r="U127" s="10">
        <v>0.14000000000000001</v>
      </c>
      <c r="V127" s="10">
        <v>0.22</v>
      </c>
      <c r="W127" s="10">
        <v>0.2</v>
      </c>
      <c r="X127" s="10">
        <v>0.61</v>
      </c>
      <c r="Y127" s="10">
        <v>0.34</v>
      </c>
      <c r="Z127" s="10">
        <v>0.31</v>
      </c>
      <c r="AA127" s="10">
        <v>0.37</v>
      </c>
      <c r="AB127" s="10">
        <v>0.36</v>
      </c>
      <c r="AC127" s="10">
        <v>0.38</v>
      </c>
      <c r="AD127" s="10">
        <v>0.36</v>
      </c>
    </row>
    <row r="128" spans="18:30" x14ac:dyDescent="0.25">
      <c r="R128" s="9" t="s">
        <v>9</v>
      </c>
      <c r="S128" s="10"/>
      <c r="T128" s="10"/>
      <c r="U128" s="10"/>
      <c r="V128" s="10"/>
      <c r="X128" s="10"/>
      <c r="Y128" s="10"/>
      <c r="Z128" s="10"/>
      <c r="AA128" s="10"/>
      <c r="AB128" s="10"/>
      <c r="AC128" s="10">
        <v>0.53</v>
      </c>
      <c r="AD128" s="10">
        <v>0.45</v>
      </c>
    </row>
    <row r="129" spans="18:30" x14ac:dyDescent="0.25">
      <c r="R129" s="9" t="s">
        <v>8</v>
      </c>
      <c r="S129" s="10">
        <v>0.17</v>
      </c>
      <c r="T129" s="10">
        <v>0.22</v>
      </c>
      <c r="U129" s="10">
        <v>0.2</v>
      </c>
      <c r="V129" s="10">
        <v>0.28999999999999998</v>
      </c>
      <c r="W129" s="10">
        <v>0.25</v>
      </c>
      <c r="X129" s="10">
        <v>0.53</v>
      </c>
      <c r="Y129" s="10">
        <v>0.43</v>
      </c>
      <c r="Z129" s="10">
        <v>0.41</v>
      </c>
      <c r="AA129" s="10">
        <v>0.43</v>
      </c>
      <c r="AB129" s="10">
        <v>0.39</v>
      </c>
      <c r="AC129" s="10">
        <v>0.42</v>
      </c>
      <c r="AD129" s="10">
        <v>0.38</v>
      </c>
    </row>
    <row r="130" spans="18:30" x14ac:dyDescent="0.25">
      <c r="R130" s="9" t="s">
        <v>7</v>
      </c>
      <c r="S130" s="10">
        <v>0.12</v>
      </c>
      <c r="T130" s="10">
        <v>0.23</v>
      </c>
      <c r="U130" s="10">
        <v>0.23</v>
      </c>
      <c r="V130" s="10">
        <v>0.24</v>
      </c>
      <c r="W130" s="10">
        <v>0.3</v>
      </c>
      <c r="X130" s="10">
        <v>0.57999999999999996</v>
      </c>
      <c r="Y130" s="10">
        <v>0.3</v>
      </c>
      <c r="Z130" s="10">
        <v>0.3</v>
      </c>
      <c r="AA130" s="10">
        <v>0.33</v>
      </c>
      <c r="AB130" s="10">
        <v>0.31</v>
      </c>
      <c r="AC130" s="10">
        <v>0.33</v>
      </c>
      <c r="AD130" s="10">
        <v>0.32</v>
      </c>
    </row>
    <row r="131" spans="18:30" x14ac:dyDescent="0.25">
      <c r="R131" s="9" t="s">
        <v>6</v>
      </c>
      <c r="S131" s="10">
        <v>0.03</v>
      </c>
      <c r="T131" s="10">
        <v>0.04</v>
      </c>
      <c r="U131" s="10">
        <v>0.04</v>
      </c>
      <c r="V131" s="10">
        <v>0.05</v>
      </c>
      <c r="W131" s="10">
        <v>0.04</v>
      </c>
      <c r="X131" s="10">
        <v>0.26</v>
      </c>
      <c r="Y131" s="10">
        <v>0.09</v>
      </c>
      <c r="Z131" s="10">
        <v>0.09</v>
      </c>
      <c r="AA131" s="10">
        <v>0.15</v>
      </c>
      <c r="AB131" s="10">
        <v>0.14000000000000001</v>
      </c>
      <c r="AC131" s="10">
        <v>0.16</v>
      </c>
      <c r="AD131" s="10">
        <v>0.15</v>
      </c>
    </row>
    <row r="132" spans="18:30" x14ac:dyDescent="0.25">
      <c r="R132" s="9" t="s">
        <v>5</v>
      </c>
      <c r="S132" s="10">
        <v>0.19</v>
      </c>
      <c r="T132" s="10">
        <v>0.24</v>
      </c>
      <c r="U132" s="10">
        <v>0.21</v>
      </c>
      <c r="V132" s="10">
        <v>0.21</v>
      </c>
      <c r="W132" s="10">
        <v>0.22</v>
      </c>
      <c r="X132" s="10">
        <v>0.73</v>
      </c>
      <c r="Y132" s="10">
        <v>0.26</v>
      </c>
      <c r="Z132" s="10">
        <v>0.25</v>
      </c>
      <c r="AA132" s="10">
        <v>0.26</v>
      </c>
      <c r="AB132" s="10">
        <v>0.25</v>
      </c>
      <c r="AC132" s="10">
        <v>0.27</v>
      </c>
      <c r="AD132" s="10">
        <v>0.27</v>
      </c>
    </row>
    <row r="133" spans="18:30" x14ac:dyDescent="0.25">
      <c r="R133" s="9" t="s">
        <v>4</v>
      </c>
      <c r="S133" s="10">
        <v>0.17</v>
      </c>
      <c r="T133" s="10">
        <v>0.31</v>
      </c>
      <c r="U133" s="10">
        <v>0.3</v>
      </c>
      <c r="V133" s="10">
        <v>0.2</v>
      </c>
      <c r="W133" s="10">
        <v>0.21</v>
      </c>
      <c r="X133" s="10">
        <v>0.44</v>
      </c>
      <c r="Y133" s="10">
        <v>0.32</v>
      </c>
      <c r="Z133" s="10">
        <v>0.32</v>
      </c>
      <c r="AA133" s="10">
        <v>0.36</v>
      </c>
      <c r="AB133" s="10">
        <v>0.35</v>
      </c>
      <c r="AC133" s="10">
        <v>0.39</v>
      </c>
      <c r="AD133" s="10">
        <v>0.38</v>
      </c>
    </row>
    <row r="134" spans="18:30" x14ac:dyDescent="0.25">
      <c r="R134" s="9" t="s">
        <v>3</v>
      </c>
      <c r="S134" s="10">
        <v>0.21</v>
      </c>
      <c r="T134" s="10">
        <v>0.25</v>
      </c>
      <c r="U134" s="10">
        <v>0.21</v>
      </c>
      <c r="V134" s="10">
        <v>0.31</v>
      </c>
      <c r="W134" s="10">
        <v>0.3</v>
      </c>
      <c r="X134" s="10">
        <v>0.66</v>
      </c>
      <c r="Y134" s="10">
        <v>0.37</v>
      </c>
      <c r="Z134" s="10">
        <v>0.35</v>
      </c>
      <c r="AA134" s="10">
        <v>0.38</v>
      </c>
      <c r="AB134" s="10">
        <v>0.34</v>
      </c>
      <c r="AC134" s="10">
        <v>0.35</v>
      </c>
      <c r="AD134" s="10">
        <v>0.32</v>
      </c>
    </row>
    <row r="135" spans="18:30" x14ac:dyDescent="0.25">
      <c r="R135" s="9" t="s">
        <v>2</v>
      </c>
      <c r="S135" s="10">
        <v>0.08</v>
      </c>
      <c r="T135" s="10">
        <v>0.17</v>
      </c>
      <c r="U135" s="10">
        <v>0.14000000000000001</v>
      </c>
      <c r="V135" s="10">
        <v>0.25</v>
      </c>
      <c r="W135" s="10">
        <v>0.24</v>
      </c>
      <c r="X135" s="10">
        <v>0.65</v>
      </c>
      <c r="Y135" s="10">
        <v>0.32</v>
      </c>
      <c r="Z135" s="10">
        <v>0.3</v>
      </c>
      <c r="AA135" s="10">
        <v>0.34</v>
      </c>
      <c r="AB135" s="10">
        <v>0.32</v>
      </c>
      <c r="AC135" s="10">
        <v>0.34</v>
      </c>
      <c r="AD135" s="10">
        <v>0.32</v>
      </c>
    </row>
    <row r="136" spans="18:30" x14ac:dyDescent="0.25">
      <c r="R136" s="9" t="s">
        <v>1</v>
      </c>
      <c r="S136" s="10">
        <v>0.09</v>
      </c>
      <c r="T136" s="10">
        <v>0.13</v>
      </c>
      <c r="U136" s="10">
        <v>0.13</v>
      </c>
      <c r="V136" s="10">
        <v>0.12</v>
      </c>
      <c r="W136" s="10">
        <v>0.11</v>
      </c>
      <c r="X136" s="10">
        <v>0.44</v>
      </c>
      <c r="Y136" s="10">
        <v>0.06</v>
      </c>
      <c r="Z136" s="10">
        <v>0.04</v>
      </c>
      <c r="AA136" s="10">
        <v>0.04</v>
      </c>
      <c r="AB136" s="10">
        <v>0.02</v>
      </c>
      <c r="AC136" s="10">
        <v>0.28999999999999998</v>
      </c>
      <c r="AD136" s="10">
        <v>0.26</v>
      </c>
    </row>
    <row r="137" spans="18:30" x14ac:dyDescent="0.25">
      <c r="R137" s="9" t="s">
        <v>0</v>
      </c>
      <c r="S137" s="10">
        <v>0.14000000000000001</v>
      </c>
      <c r="T137" s="10">
        <v>0.22</v>
      </c>
      <c r="U137" s="10">
        <v>0.17</v>
      </c>
      <c r="V137" s="10">
        <v>0.32</v>
      </c>
      <c r="W137" s="10">
        <v>0.31</v>
      </c>
      <c r="X137" s="10">
        <v>0.59</v>
      </c>
      <c r="Y137" s="10">
        <v>0.32</v>
      </c>
      <c r="Z137" s="10">
        <v>0.3</v>
      </c>
      <c r="AA137" s="10">
        <v>0.35</v>
      </c>
      <c r="AB137" s="10">
        <v>0.32</v>
      </c>
      <c r="AC137" s="10">
        <v>0.34</v>
      </c>
      <c r="AD137" s="10">
        <v>0.32</v>
      </c>
    </row>
    <row r="140" spans="18:30" x14ac:dyDescent="0.25">
      <c r="R140" s="5" t="s">
        <v>15</v>
      </c>
    </row>
    <row r="141" spans="18:30" x14ac:dyDescent="0.25">
      <c r="S141" s="7">
        <v>42370</v>
      </c>
      <c r="T141" s="7">
        <v>42401</v>
      </c>
      <c r="U141" s="7">
        <v>42430</v>
      </c>
      <c r="V141" s="7">
        <v>42461</v>
      </c>
      <c r="W141" s="7">
        <v>42491</v>
      </c>
      <c r="X141" s="7">
        <v>42522</v>
      </c>
      <c r="Y141" s="7">
        <v>42552</v>
      </c>
      <c r="Z141" s="7">
        <v>42583</v>
      </c>
      <c r="AA141" s="7">
        <v>42614</v>
      </c>
      <c r="AB141" s="7">
        <v>42644</v>
      </c>
      <c r="AC141" s="7">
        <v>42675</v>
      </c>
      <c r="AD141" s="7">
        <v>42705</v>
      </c>
    </row>
    <row r="142" spans="18:30" x14ac:dyDescent="0.25">
      <c r="R142" s="9" t="s">
        <v>12</v>
      </c>
      <c r="S142" s="10">
        <v>0.53</v>
      </c>
      <c r="T142" s="10">
        <v>0.53</v>
      </c>
      <c r="U142" s="10">
        <v>0.53</v>
      </c>
      <c r="V142" s="10">
        <v>0.53</v>
      </c>
      <c r="W142" s="10"/>
      <c r="X142" s="10"/>
      <c r="Y142" s="10"/>
      <c r="Z142" s="10"/>
      <c r="AA142" s="10"/>
      <c r="AB142" s="10"/>
      <c r="AC142" s="10"/>
      <c r="AD142" s="10"/>
    </row>
    <row r="143" spans="18:30" x14ac:dyDescent="0.25">
      <c r="R143" s="9" t="s">
        <v>11</v>
      </c>
      <c r="S143" s="10">
        <v>0.89</v>
      </c>
      <c r="T143" s="10">
        <v>0.89</v>
      </c>
      <c r="U143" s="10">
        <v>0.89</v>
      </c>
      <c r="V143" s="10">
        <v>0.89</v>
      </c>
      <c r="W143" s="10"/>
      <c r="X143" s="10"/>
      <c r="Y143" s="10"/>
      <c r="Z143" s="10"/>
      <c r="AA143" s="10"/>
      <c r="AB143" s="10"/>
      <c r="AC143" s="10"/>
      <c r="AD143" s="10"/>
    </row>
    <row r="144" spans="18:30" x14ac:dyDescent="0.25">
      <c r="R144" s="9" t="s">
        <v>10</v>
      </c>
      <c r="S144" s="10">
        <v>0.63</v>
      </c>
      <c r="T144" s="10">
        <v>0.63</v>
      </c>
      <c r="U144" s="10">
        <v>0.63</v>
      </c>
      <c r="V144" s="10">
        <v>0.63</v>
      </c>
      <c r="W144" s="10"/>
      <c r="X144" s="10"/>
      <c r="Y144" s="10"/>
      <c r="Z144" s="10"/>
      <c r="AA144" s="10"/>
      <c r="AB144" s="10"/>
      <c r="AC144" s="10"/>
      <c r="AD144" s="10"/>
    </row>
    <row r="145" spans="18:30" x14ac:dyDescent="0.25">
      <c r="R145" s="9" t="s">
        <v>9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8:30" x14ac:dyDescent="0.25">
      <c r="R146" s="9" t="s">
        <v>8</v>
      </c>
      <c r="S146" s="10">
        <v>0.61</v>
      </c>
      <c r="T146" s="10">
        <v>0.61</v>
      </c>
      <c r="U146" s="10">
        <v>0.61</v>
      </c>
      <c r="V146" s="10">
        <v>0.61</v>
      </c>
      <c r="W146" s="10"/>
      <c r="X146" s="10"/>
      <c r="Y146" s="10"/>
      <c r="Z146" s="10"/>
      <c r="AA146" s="10"/>
      <c r="AB146" s="10"/>
      <c r="AC146" s="10"/>
      <c r="AD146" s="10"/>
    </row>
    <row r="147" spans="18:30" x14ac:dyDescent="0.25">
      <c r="R147" s="9" t="s">
        <v>7</v>
      </c>
      <c r="S147" s="10">
        <v>0</v>
      </c>
      <c r="T147" s="10">
        <v>0</v>
      </c>
      <c r="U147" s="10">
        <v>0</v>
      </c>
      <c r="V147" s="10">
        <v>0</v>
      </c>
      <c r="W147" s="10"/>
      <c r="X147" s="10"/>
      <c r="Y147" s="10"/>
      <c r="Z147" s="10"/>
      <c r="AA147" s="10"/>
      <c r="AB147" s="10"/>
      <c r="AC147" s="10"/>
      <c r="AD147" s="10"/>
    </row>
    <row r="148" spans="18:30" x14ac:dyDescent="0.25">
      <c r="R148" s="9" t="s">
        <v>6</v>
      </c>
      <c r="S148" s="10">
        <v>0.8</v>
      </c>
      <c r="T148" s="10">
        <v>0.8</v>
      </c>
      <c r="U148" s="10">
        <v>0.8</v>
      </c>
      <c r="V148" s="10">
        <v>0.8</v>
      </c>
      <c r="W148" s="10"/>
      <c r="X148" s="10"/>
      <c r="Y148" s="10"/>
      <c r="Z148" s="10"/>
      <c r="AA148" s="10"/>
      <c r="AB148" s="10"/>
      <c r="AC148" s="10"/>
      <c r="AD148" s="10"/>
    </row>
    <row r="149" spans="18:30" x14ac:dyDescent="0.25">
      <c r="R149" s="9" t="s">
        <v>5</v>
      </c>
      <c r="S149" s="10">
        <v>0.56999999999999995</v>
      </c>
      <c r="T149" s="10">
        <v>0.56999999999999995</v>
      </c>
      <c r="U149" s="10">
        <v>0.56999999999999995</v>
      </c>
      <c r="V149" s="10">
        <v>0.56999999999999995</v>
      </c>
      <c r="W149" s="10"/>
      <c r="X149" s="10"/>
      <c r="Y149" s="10"/>
      <c r="Z149" s="10"/>
      <c r="AA149" s="10"/>
      <c r="AB149" s="10"/>
      <c r="AC149" s="10"/>
      <c r="AD149" s="10"/>
    </row>
    <row r="150" spans="18:30" x14ac:dyDescent="0.25">
      <c r="R150" s="9" t="s">
        <v>4</v>
      </c>
      <c r="S150" s="10">
        <v>0.74</v>
      </c>
      <c r="T150" s="10">
        <v>0.74</v>
      </c>
      <c r="U150" s="10">
        <v>0.74</v>
      </c>
      <c r="V150" s="10">
        <v>0.74</v>
      </c>
      <c r="W150" s="10"/>
      <c r="X150" s="10"/>
      <c r="Y150" s="10"/>
      <c r="Z150" s="10"/>
      <c r="AA150" s="10"/>
      <c r="AB150" s="10"/>
      <c r="AC150" s="10"/>
      <c r="AD150" s="10"/>
    </row>
    <row r="151" spans="18:30" x14ac:dyDescent="0.25">
      <c r="R151" s="9" t="s">
        <v>3</v>
      </c>
      <c r="S151" s="10">
        <v>0.75</v>
      </c>
      <c r="T151" s="10">
        <v>0.75</v>
      </c>
      <c r="U151" s="10">
        <v>0.75</v>
      </c>
      <c r="V151" s="10">
        <v>0.75</v>
      </c>
      <c r="W151" s="10"/>
      <c r="X151" s="10"/>
      <c r="Y151" s="10"/>
      <c r="Z151" s="10"/>
      <c r="AA151" s="10"/>
      <c r="AB151" s="10"/>
      <c r="AC151" s="10"/>
      <c r="AD151" s="10"/>
    </row>
    <row r="152" spans="18:30" x14ac:dyDescent="0.25">
      <c r="R152" s="9" t="s">
        <v>2</v>
      </c>
      <c r="S152" s="10">
        <v>0.82</v>
      </c>
      <c r="T152" s="10">
        <v>0.82</v>
      </c>
      <c r="U152" s="10">
        <v>0.82</v>
      </c>
      <c r="V152" s="10">
        <v>0.82</v>
      </c>
      <c r="W152" s="10"/>
      <c r="X152" s="10"/>
      <c r="Y152" s="10"/>
      <c r="Z152" s="10"/>
      <c r="AA152" s="10"/>
      <c r="AB152" s="10"/>
      <c r="AC152" s="10"/>
      <c r="AD152" s="10"/>
    </row>
    <row r="153" spans="18:30" x14ac:dyDescent="0.25">
      <c r="R153" s="9" t="s">
        <v>1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8:30" x14ac:dyDescent="0.25">
      <c r="R154" s="9" t="s">
        <v>0</v>
      </c>
      <c r="S154" s="10">
        <v>0.61</v>
      </c>
      <c r="T154" s="10">
        <v>0.61</v>
      </c>
      <c r="U154" s="10">
        <v>0.61</v>
      </c>
      <c r="V154" s="10">
        <v>0.61</v>
      </c>
      <c r="W154" s="10"/>
      <c r="X154" s="10"/>
      <c r="Y154" s="10"/>
      <c r="Z154" s="10"/>
      <c r="AA154" s="10"/>
      <c r="AB154" s="10"/>
      <c r="AC154" s="10"/>
      <c r="AD154" s="10"/>
    </row>
    <row r="157" spans="18:30" x14ac:dyDescent="0.25">
      <c r="R157" s="5" t="s">
        <v>14</v>
      </c>
    </row>
    <row r="158" spans="18:30" x14ac:dyDescent="0.25">
      <c r="S158" s="7">
        <v>42370</v>
      </c>
      <c r="T158" s="7">
        <v>42401</v>
      </c>
      <c r="U158" s="7">
        <v>42430</v>
      </c>
      <c r="V158" s="7">
        <v>42461</v>
      </c>
      <c r="W158" s="7">
        <v>42491</v>
      </c>
      <c r="X158" s="7">
        <v>42522</v>
      </c>
      <c r="Y158" s="7">
        <v>42552</v>
      </c>
      <c r="Z158" s="7">
        <v>42583</v>
      </c>
      <c r="AA158" s="7">
        <v>42614</v>
      </c>
      <c r="AB158" s="7">
        <v>42644</v>
      </c>
      <c r="AC158" s="7">
        <v>42675</v>
      </c>
      <c r="AD158" s="7">
        <v>42705</v>
      </c>
    </row>
    <row r="159" spans="18:30" x14ac:dyDescent="0.25">
      <c r="R159" s="9" t="s">
        <v>12</v>
      </c>
      <c r="S159" s="10">
        <v>0.15</v>
      </c>
      <c r="T159" s="10">
        <v>0.16</v>
      </c>
      <c r="U159" s="10">
        <v>0.17</v>
      </c>
      <c r="V159" s="10">
        <v>0.15</v>
      </c>
      <c r="W159" s="10">
        <v>0.17</v>
      </c>
      <c r="X159" s="10">
        <v>0.15</v>
      </c>
      <c r="Y159" s="10">
        <v>0.16</v>
      </c>
      <c r="Z159" s="10">
        <v>0.18</v>
      </c>
      <c r="AA159" s="10">
        <v>0.17</v>
      </c>
      <c r="AB159" s="10">
        <v>0.18</v>
      </c>
      <c r="AC159" s="10">
        <v>0.18</v>
      </c>
      <c r="AD159" s="10">
        <v>0.18</v>
      </c>
    </row>
    <row r="160" spans="18:30" x14ac:dyDescent="0.25">
      <c r="R160" s="9" t="s">
        <v>11</v>
      </c>
      <c r="S160" s="10">
        <v>0.26</v>
      </c>
      <c r="T160" s="10">
        <v>0.26</v>
      </c>
      <c r="U160" s="10">
        <v>0.26</v>
      </c>
      <c r="V160" s="10">
        <v>0.27</v>
      </c>
      <c r="W160" s="10">
        <v>0.31</v>
      </c>
      <c r="X160" s="10">
        <v>0.27</v>
      </c>
      <c r="Y160" s="10">
        <v>0.24</v>
      </c>
      <c r="Z160" s="10">
        <v>0.22</v>
      </c>
      <c r="AA160" s="10">
        <v>0.27</v>
      </c>
      <c r="AB160" s="10">
        <v>0.25</v>
      </c>
      <c r="AC160" s="10">
        <v>0.28999999999999998</v>
      </c>
      <c r="AD160" s="10">
        <v>0.3</v>
      </c>
    </row>
    <row r="161" spans="18:30" x14ac:dyDescent="0.25">
      <c r="R161" s="9" t="s">
        <v>10</v>
      </c>
      <c r="S161" s="10">
        <v>0.31</v>
      </c>
      <c r="T161" s="10">
        <v>0.34</v>
      </c>
      <c r="U161" s="10">
        <v>0.32</v>
      </c>
      <c r="V161" s="10">
        <v>0.28999999999999998</v>
      </c>
      <c r="W161" s="10">
        <v>0.2</v>
      </c>
      <c r="X161" s="10">
        <v>0.21</v>
      </c>
      <c r="Y161" s="10">
        <v>0.27</v>
      </c>
      <c r="Z161" s="10">
        <v>0.28000000000000003</v>
      </c>
      <c r="AA161" s="10">
        <v>0.2</v>
      </c>
      <c r="AB161" s="10">
        <v>0.22</v>
      </c>
      <c r="AC161" s="10">
        <v>0.22</v>
      </c>
      <c r="AD161" s="10">
        <v>0.23</v>
      </c>
    </row>
    <row r="162" spans="18:30" x14ac:dyDescent="0.25">
      <c r="R162" s="9" t="s">
        <v>9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>
        <v>0.5</v>
      </c>
      <c r="AD162" s="10">
        <v>0.43</v>
      </c>
    </row>
    <row r="163" spans="18:30" x14ac:dyDescent="0.25">
      <c r="R163" s="9" t="s">
        <v>8</v>
      </c>
      <c r="S163" s="10">
        <v>0.17</v>
      </c>
      <c r="T163" s="10">
        <v>0.19</v>
      </c>
      <c r="U163" s="10">
        <v>0.18</v>
      </c>
      <c r="V163" s="10">
        <v>0.2</v>
      </c>
      <c r="W163" s="10">
        <v>0.36</v>
      </c>
      <c r="X163" s="10">
        <v>0.19</v>
      </c>
      <c r="Y163" s="10">
        <v>0.17</v>
      </c>
      <c r="Z163" s="10">
        <v>0.17</v>
      </c>
      <c r="AA163" s="10">
        <v>0.16</v>
      </c>
      <c r="AB163" s="10">
        <v>0.16</v>
      </c>
      <c r="AC163" s="10">
        <v>0.18</v>
      </c>
      <c r="AD163" s="10">
        <v>0.18</v>
      </c>
    </row>
    <row r="164" spans="18:30" x14ac:dyDescent="0.25">
      <c r="R164" s="9" t="s">
        <v>7</v>
      </c>
      <c r="S164" s="10">
        <v>0.39</v>
      </c>
      <c r="T164" s="10">
        <v>0.36</v>
      </c>
      <c r="U164" s="10">
        <v>0.35</v>
      </c>
      <c r="V164" s="10">
        <v>0.35</v>
      </c>
      <c r="W164" s="10">
        <v>0.2</v>
      </c>
      <c r="X164" s="10">
        <v>0.34</v>
      </c>
      <c r="Y164" s="10">
        <v>0.38</v>
      </c>
      <c r="Z164" s="10">
        <v>0.32</v>
      </c>
      <c r="AA164" s="10">
        <v>0.34</v>
      </c>
      <c r="AB164" s="10">
        <v>0.38</v>
      </c>
      <c r="AC164" s="10">
        <v>0.38</v>
      </c>
      <c r="AD164" s="10">
        <v>0.41</v>
      </c>
    </row>
    <row r="165" spans="18:30" x14ac:dyDescent="0.25">
      <c r="R165" s="9" t="s">
        <v>6</v>
      </c>
      <c r="S165" s="10">
        <v>0.33</v>
      </c>
      <c r="T165" s="10">
        <v>0.38</v>
      </c>
      <c r="U165" s="10">
        <v>0.32</v>
      </c>
      <c r="V165" s="10">
        <v>0.32</v>
      </c>
      <c r="W165" s="10">
        <v>0.37</v>
      </c>
      <c r="X165" s="10">
        <v>0.25</v>
      </c>
      <c r="Y165" s="10">
        <v>0.28000000000000003</v>
      </c>
      <c r="Z165" s="10">
        <v>0.27</v>
      </c>
      <c r="AA165" s="10">
        <v>0.28999999999999998</v>
      </c>
      <c r="AB165" s="10">
        <v>0.31</v>
      </c>
      <c r="AC165" s="10">
        <v>0.31</v>
      </c>
      <c r="AD165" s="10">
        <v>0.27</v>
      </c>
    </row>
    <row r="166" spans="18:30" x14ac:dyDescent="0.25">
      <c r="R166" s="9" t="s">
        <v>5</v>
      </c>
      <c r="S166" s="10">
        <v>0.3</v>
      </c>
      <c r="T166" s="10">
        <v>0.31</v>
      </c>
      <c r="U166" s="10">
        <v>0.31</v>
      </c>
      <c r="V166" s="10">
        <v>0.33</v>
      </c>
      <c r="W166" s="10">
        <v>0.3</v>
      </c>
      <c r="X166" s="10">
        <v>0.3</v>
      </c>
      <c r="Y166" s="10">
        <v>0.32</v>
      </c>
      <c r="Z166" s="10">
        <v>0.33</v>
      </c>
      <c r="AA166" s="10">
        <v>0.3</v>
      </c>
      <c r="AB166" s="10">
        <v>0.3</v>
      </c>
      <c r="AC166" s="10">
        <v>0.31</v>
      </c>
      <c r="AD166" s="10">
        <v>0.32</v>
      </c>
    </row>
    <row r="167" spans="18:30" x14ac:dyDescent="0.25">
      <c r="R167" s="9" t="s">
        <v>4</v>
      </c>
      <c r="S167" s="10">
        <v>0.17</v>
      </c>
      <c r="T167" s="10">
        <v>0.17</v>
      </c>
      <c r="U167" s="10">
        <v>0.19</v>
      </c>
      <c r="V167" s="10">
        <v>0.19</v>
      </c>
      <c r="W167" s="10">
        <v>0.18</v>
      </c>
      <c r="X167" s="10">
        <v>0.18</v>
      </c>
      <c r="Y167" s="10">
        <v>0.17</v>
      </c>
      <c r="Z167" s="10">
        <v>0.18</v>
      </c>
      <c r="AA167" s="10">
        <v>0.17</v>
      </c>
      <c r="AB167" s="10">
        <v>0.19</v>
      </c>
      <c r="AC167" s="10">
        <v>0.2</v>
      </c>
      <c r="AD167" s="10">
        <v>0.21</v>
      </c>
    </row>
    <row r="168" spans="18:30" x14ac:dyDescent="0.25">
      <c r="R168" s="9" t="s">
        <v>3</v>
      </c>
      <c r="S168" s="10">
        <v>0.33</v>
      </c>
      <c r="T168" s="10">
        <v>0.33</v>
      </c>
      <c r="U168" s="10">
        <v>0.28000000000000003</v>
      </c>
      <c r="V168" s="10">
        <v>0.32</v>
      </c>
      <c r="W168" s="10">
        <v>0.3</v>
      </c>
      <c r="X168" s="10">
        <v>0.28000000000000003</v>
      </c>
      <c r="Y168" s="10">
        <v>0.33</v>
      </c>
      <c r="Z168" s="10">
        <v>0.32</v>
      </c>
      <c r="AA168" s="10">
        <v>0.31</v>
      </c>
      <c r="AB168" s="10">
        <v>0.36</v>
      </c>
      <c r="AC168" s="10">
        <v>0.35</v>
      </c>
      <c r="AD168" s="10">
        <v>0.33</v>
      </c>
    </row>
    <row r="169" spans="18:30" x14ac:dyDescent="0.25">
      <c r="R169" s="9" t="s">
        <v>2</v>
      </c>
      <c r="S169" s="10">
        <v>0.16</v>
      </c>
      <c r="T169" s="10">
        <v>0.17</v>
      </c>
      <c r="U169" s="10">
        <v>0.2</v>
      </c>
      <c r="V169" s="10">
        <v>0.2</v>
      </c>
      <c r="W169" s="10">
        <v>0.18</v>
      </c>
      <c r="X169" s="10">
        <v>0.2</v>
      </c>
      <c r="Y169" s="10">
        <v>0.17</v>
      </c>
      <c r="Z169" s="10">
        <v>0.2</v>
      </c>
      <c r="AA169" s="10">
        <v>0.19</v>
      </c>
      <c r="AB169" s="10">
        <v>0.18</v>
      </c>
      <c r="AC169" s="10">
        <v>0.19</v>
      </c>
      <c r="AD169" s="10">
        <v>0.23</v>
      </c>
    </row>
    <row r="170" spans="18:30" x14ac:dyDescent="0.25">
      <c r="R170" s="9" t="s">
        <v>1</v>
      </c>
      <c r="S170" s="10">
        <v>7.0000000000000007E-2</v>
      </c>
      <c r="T170" s="10">
        <v>0.04</v>
      </c>
      <c r="U170" s="10">
        <v>0.05</v>
      </c>
      <c r="V170" s="10">
        <v>0.05</v>
      </c>
      <c r="W170" s="10">
        <v>0.06</v>
      </c>
      <c r="X170" s="10">
        <v>0.06</v>
      </c>
      <c r="Y170" s="10">
        <v>0</v>
      </c>
      <c r="Z170" s="10">
        <v>0</v>
      </c>
      <c r="AA170" s="10">
        <v>0</v>
      </c>
      <c r="AB170" s="10">
        <v>0</v>
      </c>
      <c r="AC170" s="10">
        <v>0.19</v>
      </c>
      <c r="AD170" s="10">
        <v>0.06</v>
      </c>
    </row>
    <row r="171" spans="18:30" x14ac:dyDescent="0.25">
      <c r="R171" s="9" t="s">
        <v>0</v>
      </c>
      <c r="S171" s="10">
        <v>0.21</v>
      </c>
      <c r="T171" s="10">
        <v>0.21</v>
      </c>
      <c r="U171" s="10">
        <v>0.19</v>
      </c>
      <c r="V171" s="10">
        <v>0.2</v>
      </c>
      <c r="W171" s="10">
        <v>0.22</v>
      </c>
      <c r="X171" s="10">
        <v>0.23</v>
      </c>
      <c r="Y171" s="10">
        <v>0.22</v>
      </c>
      <c r="Z171" s="10">
        <v>0.25</v>
      </c>
      <c r="AA171" s="10">
        <v>0.25</v>
      </c>
      <c r="AB171" s="10">
        <v>0.23</v>
      </c>
      <c r="AC171" s="10">
        <v>0.25</v>
      </c>
      <c r="AD171" s="10">
        <v>0.26</v>
      </c>
    </row>
    <row r="174" spans="18:30" x14ac:dyDescent="0.25">
      <c r="R174" s="5" t="s">
        <v>13</v>
      </c>
    </row>
    <row r="175" spans="18:30" x14ac:dyDescent="0.25">
      <c r="S175" s="7">
        <v>42370</v>
      </c>
      <c r="T175" s="7">
        <v>42401</v>
      </c>
      <c r="U175" s="7">
        <v>42430</v>
      </c>
      <c r="V175" s="7">
        <v>42461</v>
      </c>
      <c r="W175" s="7">
        <v>42491</v>
      </c>
      <c r="X175" s="7">
        <v>42522</v>
      </c>
      <c r="Y175" s="7">
        <v>42552</v>
      </c>
      <c r="Z175" s="7">
        <v>42583</v>
      </c>
      <c r="AA175" s="7">
        <v>42614</v>
      </c>
      <c r="AB175" s="7">
        <v>42644</v>
      </c>
      <c r="AC175" s="7">
        <v>42675</v>
      </c>
      <c r="AD175" s="7">
        <v>42705</v>
      </c>
    </row>
    <row r="176" spans="18:30" x14ac:dyDescent="0.25">
      <c r="R176" s="9" t="s">
        <v>12</v>
      </c>
      <c r="S176" s="10">
        <v>0.53</v>
      </c>
      <c r="T176" s="10">
        <v>0.33</v>
      </c>
      <c r="U176" s="10">
        <v>0.33</v>
      </c>
      <c r="V176" s="10">
        <v>0.32</v>
      </c>
      <c r="W176" s="10">
        <v>0.31</v>
      </c>
      <c r="X176" s="10">
        <v>0.31</v>
      </c>
      <c r="Y176" s="10">
        <v>0.31</v>
      </c>
      <c r="Z176" s="10">
        <v>0.31</v>
      </c>
      <c r="AA176" s="10">
        <v>0.3</v>
      </c>
      <c r="AB176" s="10">
        <v>0.28999999999999998</v>
      </c>
      <c r="AC176" s="10">
        <v>0.28000000000000003</v>
      </c>
      <c r="AD176" s="10">
        <v>0.28000000000000003</v>
      </c>
    </row>
    <row r="177" spans="18:30" x14ac:dyDescent="0.25">
      <c r="R177" s="9" t="s">
        <v>11</v>
      </c>
      <c r="S177" s="10">
        <v>0.26</v>
      </c>
      <c r="T177" s="10">
        <v>0.27</v>
      </c>
      <c r="U177" s="10">
        <v>0.31</v>
      </c>
      <c r="V177" s="10">
        <v>0.31</v>
      </c>
      <c r="W177" s="10">
        <v>0.33</v>
      </c>
      <c r="X177" s="10">
        <v>0.31</v>
      </c>
      <c r="Y177" s="10">
        <v>0.3</v>
      </c>
      <c r="Z177" s="10">
        <v>0.27</v>
      </c>
      <c r="AA177" s="10">
        <v>0.28999999999999998</v>
      </c>
      <c r="AB177" s="10">
        <v>0.32</v>
      </c>
      <c r="AC177" s="10">
        <v>0.32</v>
      </c>
      <c r="AD177" s="10">
        <v>0.33</v>
      </c>
    </row>
    <row r="178" spans="18:30" x14ac:dyDescent="0.25">
      <c r="R178" s="9" t="s">
        <v>10</v>
      </c>
      <c r="S178" s="10">
        <v>0.35</v>
      </c>
      <c r="T178" s="10">
        <v>0.28999999999999998</v>
      </c>
      <c r="U178" s="10">
        <v>0.28000000000000003</v>
      </c>
      <c r="V178" s="10">
        <v>0.26</v>
      </c>
      <c r="W178" s="10">
        <v>0.26</v>
      </c>
      <c r="X178" s="10">
        <v>0.25</v>
      </c>
      <c r="Y178" s="10">
        <v>0.23</v>
      </c>
      <c r="Z178" s="10">
        <v>0.19</v>
      </c>
      <c r="AA178" s="10">
        <v>0.18</v>
      </c>
      <c r="AB178" s="10">
        <v>0.16</v>
      </c>
      <c r="AC178" s="10">
        <v>0.16</v>
      </c>
      <c r="AD178" s="10">
        <v>0.17</v>
      </c>
    </row>
    <row r="179" spans="18:30" x14ac:dyDescent="0.25">
      <c r="R179" s="9" t="s">
        <v>9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>
        <v>0.19</v>
      </c>
      <c r="AD179" s="10">
        <v>0.24</v>
      </c>
    </row>
    <row r="180" spans="18:30" x14ac:dyDescent="0.25">
      <c r="R180" s="9" t="s">
        <v>8</v>
      </c>
      <c r="S180" s="10">
        <v>0.19</v>
      </c>
      <c r="T180" s="10">
        <v>0.2</v>
      </c>
      <c r="U180" s="10">
        <v>0.2</v>
      </c>
      <c r="V180" s="10">
        <v>0.2</v>
      </c>
      <c r="W180" s="10">
        <v>0.28000000000000003</v>
      </c>
      <c r="X180" s="10">
        <v>0.19</v>
      </c>
      <c r="Y180" s="10">
        <v>0.2</v>
      </c>
      <c r="Z180" s="10">
        <v>0.19</v>
      </c>
      <c r="AA180" s="10">
        <v>0.18</v>
      </c>
      <c r="AB180" s="10">
        <v>0.18</v>
      </c>
      <c r="AC180" s="10">
        <v>0.19</v>
      </c>
      <c r="AD180" s="10">
        <v>0.19</v>
      </c>
    </row>
    <row r="181" spans="18:30" x14ac:dyDescent="0.25">
      <c r="R181" s="9" t="s">
        <v>7</v>
      </c>
      <c r="S181" s="10">
        <v>0.31</v>
      </c>
      <c r="T181" s="10">
        <v>0.26</v>
      </c>
      <c r="U181" s="10">
        <v>0.27</v>
      </c>
      <c r="V181" s="10">
        <v>0.3</v>
      </c>
      <c r="W181" s="10">
        <v>0.21</v>
      </c>
      <c r="X181" s="10">
        <v>0.27</v>
      </c>
      <c r="Y181" s="10">
        <v>0.25</v>
      </c>
      <c r="Z181" s="10">
        <v>0.23</v>
      </c>
      <c r="AA181" s="10">
        <v>0.19</v>
      </c>
      <c r="AB181" s="10">
        <v>0.21</v>
      </c>
      <c r="AC181" s="10">
        <v>0.22</v>
      </c>
      <c r="AD181" s="10">
        <v>0.21</v>
      </c>
    </row>
    <row r="182" spans="18:30" x14ac:dyDescent="0.25">
      <c r="R182" s="9" t="s">
        <v>6</v>
      </c>
      <c r="S182" s="10">
        <v>0.22</v>
      </c>
      <c r="T182" s="10">
        <v>0.23</v>
      </c>
      <c r="U182" s="10">
        <v>0.25</v>
      </c>
      <c r="V182" s="10">
        <v>0.23</v>
      </c>
      <c r="W182" s="10">
        <v>0.18</v>
      </c>
      <c r="X182" s="10">
        <v>0.17</v>
      </c>
      <c r="Y182" s="10">
        <v>0.2</v>
      </c>
      <c r="Z182" s="10">
        <v>0.16</v>
      </c>
      <c r="AA182" s="10">
        <v>0.22</v>
      </c>
      <c r="AB182" s="10">
        <v>0.23</v>
      </c>
      <c r="AC182" s="10">
        <v>0.24</v>
      </c>
      <c r="AD182" s="10">
        <v>0.24</v>
      </c>
    </row>
    <row r="183" spans="18:30" x14ac:dyDescent="0.25">
      <c r="R183" s="9" t="s">
        <v>5</v>
      </c>
      <c r="S183" s="10">
        <v>0.35</v>
      </c>
      <c r="T183" s="10">
        <v>0.35</v>
      </c>
      <c r="U183" s="10">
        <v>0.35</v>
      </c>
      <c r="V183" s="10">
        <v>0.35</v>
      </c>
      <c r="W183" s="10">
        <v>0.35</v>
      </c>
      <c r="X183" s="10">
        <v>0.35</v>
      </c>
      <c r="Y183" s="10">
        <v>0.34</v>
      </c>
      <c r="Z183" s="10">
        <v>0.34</v>
      </c>
      <c r="AA183" s="10">
        <v>0.34</v>
      </c>
      <c r="AB183" s="10">
        <v>0.34</v>
      </c>
      <c r="AC183" s="10">
        <v>0.35</v>
      </c>
      <c r="AD183" s="10">
        <v>0.35</v>
      </c>
    </row>
    <row r="184" spans="18:30" x14ac:dyDescent="0.25">
      <c r="R184" s="9" t="s">
        <v>4</v>
      </c>
      <c r="S184" s="10">
        <v>0.36</v>
      </c>
      <c r="T184" s="10">
        <v>0.35</v>
      </c>
      <c r="U184" s="10">
        <v>0.34</v>
      </c>
      <c r="V184" s="10">
        <v>0.33</v>
      </c>
      <c r="W184" s="10">
        <v>0.31</v>
      </c>
      <c r="X184" s="10">
        <v>0.3</v>
      </c>
      <c r="Y184" s="10">
        <v>0.3</v>
      </c>
      <c r="Z184" s="10">
        <v>0.28999999999999998</v>
      </c>
      <c r="AA184" s="10">
        <v>0.28999999999999998</v>
      </c>
      <c r="AB184" s="10">
        <v>0.28000000000000003</v>
      </c>
      <c r="AC184" s="10">
        <v>0.28999999999999998</v>
      </c>
      <c r="AD184" s="10">
        <v>0.28999999999999998</v>
      </c>
    </row>
    <row r="185" spans="18:30" x14ac:dyDescent="0.25">
      <c r="R185" s="9" t="s">
        <v>3</v>
      </c>
      <c r="S185" s="10">
        <v>0.41</v>
      </c>
      <c r="T185" s="10">
        <v>0.36</v>
      </c>
      <c r="U185" s="10">
        <v>0.35</v>
      </c>
      <c r="V185" s="10">
        <v>0.37</v>
      </c>
      <c r="W185" s="10">
        <v>0.37</v>
      </c>
      <c r="X185" s="10">
        <v>0.35</v>
      </c>
      <c r="Y185" s="10">
        <v>0.34</v>
      </c>
      <c r="Z185" s="10">
        <v>0.35</v>
      </c>
      <c r="AA185" s="10">
        <v>0.34</v>
      </c>
      <c r="AB185" s="10">
        <v>0.33</v>
      </c>
      <c r="AC185" s="10">
        <v>0.27</v>
      </c>
      <c r="AD185" s="10">
        <v>0.26</v>
      </c>
    </row>
    <row r="186" spans="18:30" x14ac:dyDescent="0.25">
      <c r="R186" s="9" t="s">
        <v>2</v>
      </c>
      <c r="S186" s="10">
        <v>0.28999999999999998</v>
      </c>
      <c r="T186" s="10">
        <v>0.27</v>
      </c>
      <c r="U186" s="10">
        <v>0.26</v>
      </c>
      <c r="V186" s="10">
        <v>0.26</v>
      </c>
      <c r="W186" s="10">
        <v>0.25</v>
      </c>
      <c r="X186" s="10">
        <v>0.28000000000000003</v>
      </c>
      <c r="Y186" s="10">
        <v>0.27</v>
      </c>
      <c r="Z186" s="10">
        <v>0.26</v>
      </c>
      <c r="AA186" s="10">
        <v>0.27</v>
      </c>
      <c r="AB186" s="10">
        <v>0.3</v>
      </c>
      <c r="AC186" s="10">
        <v>0.31</v>
      </c>
      <c r="AD186" s="10">
        <v>0.33</v>
      </c>
    </row>
    <row r="187" spans="18:30" x14ac:dyDescent="0.25">
      <c r="R187" s="9" t="s">
        <v>1</v>
      </c>
      <c r="S187" s="10">
        <v>0.35</v>
      </c>
      <c r="T187" s="10">
        <v>0.18</v>
      </c>
      <c r="U187" s="10">
        <v>0.22</v>
      </c>
      <c r="V187" s="10">
        <v>0.19</v>
      </c>
      <c r="W187" s="10">
        <v>0.31</v>
      </c>
      <c r="X187" s="10">
        <v>0.4</v>
      </c>
      <c r="Y187" s="10">
        <v>0.56999999999999995</v>
      </c>
      <c r="Z187" s="10">
        <v>0.67</v>
      </c>
      <c r="AA187" s="10">
        <v>0.5</v>
      </c>
      <c r="AB187" s="10">
        <v>0.5</v>
      </c>
      <c r="AC187" s="10">
        <v>0.28999999999999998</v>
      </c>
      <c r="AD187" s="10">
        <v>0.19</v>
      </c>
    </row>
    <row r="188" spans="18:30" x14ac:dyDescent="0.25">
      <c r="R188" s="9" t="s">
        <v>0</v>
      </c>
      <c r="S188" s="10">
        <v>0.33</v>
      </c>
      <c r="T188" s="10">
        <v>0.3</v>
      </c>
      <c r="U188" s="10">
        <v>0.3</v>
      </c>
      <c r="V188" s="10">
        <v>0.27</v>
      </c>
      <c r="W188" s="10">
        <v>0.28000000000000003</v>
      </c>
      <c r="X188" s="10">
        <v>0.28999999999999998</v>
      </c>
      <c r="Y188" s="10">
        <v>0.33</v>
      </c>
      <c r="Z188" s="10">
        <v>0.33</v>
      </c>
      <c r="AA188" s="10">
        <v>0.3</v>
      </c>
      <c r="AB188" s="10">
        <v>0.3</v>
      </c>
      <c r="AC188" s="10">
        <v>0.3</v>
      </c>
      <c r="AD188" s="10">
        <v>0.28000000000000003</v>
      </c>
    </row>
  </sheetData>
  <mergeCells count="2">
    <mergeCell ref="G3:L3"/>
    <mergeCell ref="D3:E3"/>
  </mergeCells>
  <dataValidations count="2">
    <dataValidation type="list" allowBlank="1" showInputMessage="1" showErrorMessage="1" sqref="D3">
      <formula1>$R$6:$R$18</formula1>
    </dataValidation>
    <dataValidation type="list" allowBlank="1" showInputMessage="1" showErrorMessage="1" sqref="G3">
      <formula1>$AH$6:$AH$16</formula1>
    </dataValidation>
  </dataValidation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 Tab</vt:lpstr>
      <vt:lpstr>Vlookup</vt:lpstr>
      <vt:lpstr>Results</vt:lpstr>
      <vt:lpstr>Results!Print_Area</vt:lpstr>
      <vt:lpstr>'Results Tab'!Print_Area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Kerr</dc:creator>
  <cp:lastModifiedBy>Jocelyn Burke</cp:lastModifiedBy>
  <cp:lastPrinted>2016-05-25T20:38:42Z</cp:lastPrinted>
  <dcterms:created xsi:type="dcterms:W3CDTF">2016-05-09T22:19:41Z</dcterms:created>
  <dcterms:modified xsi:type="dcterms:W3CDTF">2023-02-02T15:23:49Z</dcterms:modified>
</cp:coreProperties>
</file>