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6" i="2" l="1"/>
  <c r="BR19" i="2" s="1"/>
  <c r="BS6" i="2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R7" i="2"/>
  <c r="BS7" i="2"/>
  <c r="BT7" i="2"/>
  <c r="BU7" i="2"/>
  <c r="BV7" i="2"/>
  <c r="BW7" i="2"/>
  <c r="BX7" i="2"/>
  <c r="BR8" i="2"/>
  <c r="BS8" i="2"/>
  <c r="BT8" i="2"/>
  <c r="BU8" i="2"/>
  <c r="BV8" i="2"/>
  <c r="BW8" i="2"/>
  <c r="BX8" i="2"/>
  <c r="BR9" i="2"/>
  <c r="BS9" i="2"/>
  <c r="BT9" i="2"/>
  <c r="BU9" i="2"/>
  <c r="BV9" i="2"/>
  <c r="BW9" i="2"/>
  <c r="BX9" i="2"/>
  <c r="BR10" i="2"/>
  <c r="BS10" i="2"/>
  <c r="BT10" i="2"/>
  <c r="BU10" i="2"/>
  <c r="BV10" i="2"/>
  <c r="BW10" i="2"/>
  <c r="BX10" i="2"/>
  <c r="BR11" i="2"/>
  <c r="BS11" i="2"/>
  <c r="BT11" i="2"/>
  <c r="BU11" i="2"/>
  <c r="BV11" i="2"/>
  <c r="BW11" i="2"/>
  <c r="BX11" i="2"/>
  <c r="BR12" i="2"/>
  <c r="BS12" i="2"/>
  <c r="BT12" i="2"/>
  <c r="BU12" i="2"/>
  <c r="BV12" i="2"/>
  <c r="BW12" i="2"/>
  <c r="BX12" i="2"/>
  <c r="BR13" i="2"/>
  <c r="BS13" i="2"/>
  <c r="BT13" i="2"/>
  <c r="BU13" i="2"/>
  <c r="BV13" i="2"/>
  <c r="BW13" i="2"/>
  <c r="BX13" i="2"/>
  <c r="BR14" i="2"/>
  <c r="BS14" i="2"/>
  <c r="BT14" i="2"/>
  <c r="BU14" i="2"/>
  <c r="BV14" i="2"/>
  <c r="BW14" i="2"/>
  <c r="BX14" i="2"/>
  <c r="BR15" i="2"/>
  <c r="BS15" i="2"/>
  <c r="BT15" i="2"/>
  <c r="BU15" i="2"/>
  <c r="BV15" i="2"/>
  <c r="BW15" i="2"/>
  <c r="BX15" i="2"/>
  <c r="BR16" i="2"/>
  <c r="BS16" i="2"/>
  <c r="BT16" i="2"/>
  <c r="BU16" i="2"/>
  <c r="BV16" i="2"/>
  <c r="BW16" i="2"/>
  <c r="BX16" i="2"/>
  <c r="CD6" i="2"/>
  <c r="CD19" i="2" s="1"/>
  <c r="CE6" i="2"/>
  <c r="CE19" i="2" s="1"/>
  <c r="CF6" i="2"/>
  <c r="CF19" i="2" s="1"/>
  <c r="CG6" i="2"/>
  <c r="CG19" i="2" s="1"/>
  <c r="CH6" i="2"/>
  <c r="CH19" i="2" s="1"/>
  <c r="CI6" i="2"/>
  <c r="CI19" i="2" s="1"/>
  <c r="CJ6" i="2"/>
  <c r="CJ19" i="2" s="1"/>
  <c r="CD7" i="2"/>
  <c r="CE7" i="2"/>
  <c r="CF7" i="2"/>
  <c r="CG7" i="2"/>
  <c r="CH7" i="2"/>
  <c r="CI7" i="2"/>
  <c r="CJ7" i="2"/>
  <c r="CD8" i="2"/>
  <c r="CE8" i="2"/>
  <c r="CF8" i="2"/>
  <c r="CG8" i="2"/>
  <c r="CH8" i="2"/>
  <c r="CI8" i="2"/>
  <c r="CJ8" i="2"/>
  <c r="CD9" i="2"/>
  <c r="CE9" i="2"/>
  <c r="CF9" i="2"/>
  <c r="CG9" i="2"/>
  <c r="CH9" i="2"/>
  <c r="CI9" i="2"/>
  <c r="CJ9" i="2"/>
  <c r="CD10" i="2"/>
  <c r="CE10" i="2"/>
  <c r="CF10" i="2"/>
  <c r="CG10" i="2"/>
  <c r="CH10" i="2"/>
  <c r="CI10" i="2"/>
  <c r="CJ10" i="2"/>
  <c r="CD11" i="2"/>
  <c r="CE11" i="2"/>
  <c r="CF11" i="2"/>
  <c r="CG11" i="2"/>
  <c r="CH11" i="2"/>
  <c r="CI11" i="2"/>
  <c r="CJ11" i="2"/>
  <c r="CD12" i="2"/>
  <c r="CE12" i="2"/>
  <c r="CF12" i="2"/>
  <c r="CG12" i="2"/>
  <c r="CH12" i="2"/>
  <c r="CI12" i="2"/>
  <c r="CJ12" i="2"/>
  <c r="CD13" i="2"/>
  <c r="CE13" i="2"/>
  <c r="CF13" i="2"/>
  <c r="CG13" i="2"/>
  <c r="CH13" i="2"/>
  <c r="CI13" i="2"/>
  <c r="CJ13" i="2"/>
  <c r="CD14" i="2"/>
  <c r="CE14" i="2"/>
  <c r="CF14" i="2"/>
  <c r="CG14" i="2"/>
  <c r="CH14" i="2"/>
  <c r="CI14" i="2"/>
  <c r="CJ14" i="2"/>
  <c r="CD15" i="2"/>
  <c r="CE15" i="2"/>
  <c r="CF15" i="2"/>
  <c r="CG15" i="2"/>
  <c r="CH15" i="2"/>
  <c r="CI15" i="2"/>
  <c r="CJ15" i="2"/>
  <c r="CD16" i="2"/>
  <c r="CE16" i="2"/>
  <c r="CF16" i="2"/>
  <c r="CG16" i="2"/>
  <c r="CH16" i="2"/>
  <c r="CI16" i="2"/>
  <c r="CJ16" i="2"/>
  <c r="BY6" i="2"/>
  <c r="BY19" i="2" s="1"/>
  <c r="BZ6" i="2"/>
  <c r="BZ19" i="2" s="1"/>
  <c r="CA6" i="2"/>
  <c r="CA19" i="2" s="1"/>
  <c r="CB6" i="2"/>
  <c r="CB19" i="2" s="1"/>
  <c r="BY7" i="2"/>
  <c r="BZ7" i="2"/>
  <c r="CA7" i="2"/>
  <c r="CB7" i="2"/>
  <c r="BY8" i="2"/>
  <c r="BZ8" i="2"/>
  <c r="CA8" i="2"/>
  <c r="CB8" i="2"/>
  <c r="BY9" i="2"/>
  <c r="BZ9" i="2"/>
  <c r="CA9" i="2"/>
  <c r="CB9" i="2"/>
  <c r="BY10" i="2"/>
  <c r="BZ10" i="2"/>
  <c r="CA10" i="2"/>
  <c r="CB10" i="2"/>
  <c r="BY11" i="2"/>
  <c r="BZ11" i="2"/>
  <c r="CA11" i="2"/>
  <c r="CB11" i="2"/>
  <c r="BY12" i="2"/>
  <c r="BZ12" i="2"/>
  <c r="CA12" i="2"/>
  <c r="CB12" i="2"/>
  <c r="BY13" i="2"/>
  <c r="BZ13" i="2"/>
  <c r="CA13" i="2"/>
  <c r="CB13" i="2"/>
  <c r="BY14" i="2"/>
  <c r="BZ14" i="2"/>
  <c r="CA14" i="2"/>
  <c r="CB14" i="2"/>
  <c r="BY15" i="2"/>
  <c r="BZ15" i="2"/>
  <c r="CA15" i="2"/>
  <c r="CB15" i="2"/>
  <c r="BY16" i="2"/>
  <c r="BZ16" i="2"/>
  <c r="CA16" i="2"/>
  <c r="CB16" i="2"/>
  <c r="CC16" i="2"/>
  <c r="CC15" i="2"/>
  <c r="CC14" i="2"/>
  <c r="CC13" i="2"/>
  <c r="CC12" i="2"/>
  <c r="CC11" i="2"/>
  <c r="CC10" i="2"/>
  <c r="CC9" i="2"/>
  <c r="CC8" i="2"/>
  <c r="CC7" i="2"/>
  <c r="CC6" i="2"/>
  <c r="CC19" i="2" s="1"/>
  <c r="BQ6" i="2" l="1"/>
  <c r="BM6" i="2"/>
  <c r="BF6" i="2"/>
  <c r="BN6" i="2"/>
  <c r="BN7" i="2"/>
  <c r="BN8" i="2"/>
  <c r="BN9" i="2"/>
  <c r="BN10" i="2"/>
  <c r="BN11" i="2"/>
  <c r="BN12" i="2"/>
  <c r="BN13" i="2"/>
  <c r="BN14" i="2"/>
  <c r="BN15" i="2"/>
  <c r="BN16" i="2"/>
  <c r="BK14" i="2"/>
  <c r="C34" i="2"/>
  <c r="BM16" i="2"/>
  <c r="BQ14" i="2"/>
  <c r="BP6" i="2"/>
  <c r="BP14" i="2"/>
  <c r="BO6" i="2"/>
  <c r="BO14" i="2"/>
  <c r="BM14" i="2"/>
  <c r="BL6" i="2"/>
  <c r="BL14" i="2"/>
  <c r="BK6" i="2"/>
  <c r="BK19" i="2" s="1"/>
  <c r="BJ6" i="2"/>
  <c r="BJ14" i="2"/>
  <c r="BI6" i="2"/>
  <c r="BI14" i="2"/>
  <c r="BH6" i="2"/>
  <c r="BH14" i="2"/>
  <c r="BG6" i="2"/>
  <c r="BG14" i="2"/>
  <c r="BF14" i="2"/>
  <c r="BQ16" i="2"/>
  <c r="BP16" i="2"/>
  <c r="BO16" i="2"/>
  <c r="BL16" i="2"/>
  <c r="BK16" i="2"/>
  <c r="BJ16" i="2"/>
  <c r="BI16" i="2"/>
  <c r="BH16" i="2"/>
  <c r="BG16" i="2"/>
  <c r="BF16" i="2"/>
  <c r="BQ15" i="2"/>
  <c r="BP15" i="2"/>
  <c r="BO15" i="2"/>
  <c r="BM15" i="2"/>
  <c r="BL15" i="2"/>
  <c r="BK15" i="2"/>
  <c r="BJ15" i="2"/>
  <c r="BI15" i="2"/>
  <c r="BH15" i="2"/>
  <c r="BG15" i="2"/>
  <c r="BF15" i="2"/>
  <c r="BQ13" i="2"/>
  <c r="BP13" i="2"/>
  <c r="BO13" i="2"/>
  <c r="BM13" i="2"/>
  <c r="BL13" i="2"/>
  <c r="BK13" i="2"/>
  <c r="BJ13" i="2"/>
  <c r="BI13" i="2"/>
  <c r="BH13" i="2"/>
  <c r="BG13" i="2"/>
  <c r="BF13" i="2"/>
  <c r="BQ12" i="2"/>
  <c r="BP12" i="2"/>
  <c r="BO12" i="2"/>
  <c r="BM12" i="2"/>
  <c r="BL12" i="2"/>
  <c r="BK12" i="2"/>
  <c r="BJ12" i="2"/>
  <c r="BI12" i="2"/>
  <c r="BH12" i="2"/>
  <c r="BG12" i="2"/>
  <c r="BF12" i="2"/>
  <c r="BQ11" i="2"/>
  <c r="BP11" i="2"/>
  <c r="BO11" i="2"/>
  <c r="BM11" i="2"/>
  <c r="BL11" i="2"/>
  <c r="BK11" i="2"/>
  <c r="BJ11" i="2"/>
  <c r="BI11" i="2"/>
  <c r="BH11" i="2"/>
  <c r="BG11" i="2"/>
  <c r="BF11" i="2"/>
  <c r="BQ10" i="2"/>
  <c r="BP10" i="2"/>
  <c r="BO10" i="2"/>
  <c r="BM10" i="2"/>
  <c r="BL10" i="2"/>
  <c r="BK10" i="2"/>
  <c r="BJ10" i="2"/>
  <c r="BI10" i="2"/>
  <c r="BH10" i="2"/>
  <c r="BG10" i="2"/>
  <c r="BF10" i="2"/>
  <c r="BQ9" i="2"/>
  <c r="BP9" i="2"/>
  <c r="BO9" i="2"/>
  <c r="BM9" i="2"/>
  <c r="BL9" i="2"/>
  <c r="BK9" i="2"/>
  <c r="BJ9" i="2"/>
  <c r="BI9" i="2"/>
  <c r="BH9" i="2"/>
  <c r="BG9" i="2"/>
  <c r="BF9" i="2"/>
  <c r="BQ8" i="2"/>
  <c r="BP8" i="2"/>
  <c r="BO8" i="2"/>
  <c r="BM8" i="2"/>
  <c r="BL8" i="2"/>
  <c r="BK8" i="2"/>
  <c r="BJ8" i="2"/>
  <c r="BI8" i="2"/>
  <c r="BH8" i="2"/>
  <c r="BG8" i="2"/>
  <c r="BF8" i="2"/>
  <c r="BQ7" i="2"/>
  <c r="BP7" i="2"/>
  <c r="BO7" i="2"/>
  <c r="BM7" i="2"/>
  <c r="BL7" i="2"/>
  <c r="BK7" i="2"/>
  <c r="BJ7" i="2"/>
  <c r="BI7" i="2"/>
  <c r="BH7" i="2"/>
  <c r="BG7" i="2"/>
  <c r="BF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N19" i="2" l="1"/>
  <c r="BP19" i="2"/>
  <c r="BO19" i="2"/>
  <c r="BG19" i="2"/>
  <c r="BH19" i="2"/>
  <c r="BQ19" i="2"/>
  <c r="BI19" i="2"/>
  <c r="BM19" i="2"/>
  <c r="BL19" i="2"/>
  <c r="BF19" i="2"/>
  <c r="BJ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<sst xmlns="http://schemas.openxmlformats.org/spreadsheetml/2006/main" count="379" uniqueCount="39">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</sst>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9" fontId="10" fillId="0" borderId="0" xfId="1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/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Tab'!$BE$19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Tab'!$BK$5:$CJ$5</c:f>
              <c:numCache>
                <c:formatCode>[$-409]mmm\-yy;@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'Results Tab'!$BK$19:$CJ$19</c:f>
              <c:numCache>
                <c:formatCode>0%</c:formatCode>
                <c:ptCount val="7"/>
                <c:pt idx="0">
                  <c:v>0.26548672566371684</c:v>
                </c:pt>
                <c:pt idx="1">
                  <c:v>0.23788546255506607</c:v>
                </c:pt>
                <c:pt idx="2">
                  <c:v>0.27876106194690264</c:v>
                </c:pt>
                <c:pt idx="3">
                  <c:v>0.24409448818897639</c:v>
                </c:pt>
                <c:pt idx="4">
                  <c:v>0.23622047244094488</c:v>
                </c:pt>
                <c:pt idx="5">
                  <c:v>0.2388888888888889</c:v>
                </c:pt>
                <c:pt idx="6">
                  <c:v>0.19428571428571428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65159840"/>
        <c:axId val="165161800"/>
      </c:lineChart>
      <c:dateAx>
        <c:axId val="165159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1800"/>
        <c:crosses val="autoZero"/>
        <c:auto val="1"/>
        <c:lblOffset val="100"/>
        <c:baseTimeUnit val="months"/>
      </c:dateAx>
      <c:valAx>
        <c:axId val="16516180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651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6694928"/>
        <c:axId val="206698064"/>
      </c:lineChart>
      <c:dateAx>
        <c:axId val="2066949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6698064"/>
        <c:crosses val="autoZero"/>
        <c:auto val="1"/>
        <c:lblOffset val="100"/>
        <c:baseTimeUnit val="months"/>
      </c:dateAx>
      <c:valAx>
        <c:axId val="2066980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6694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4"/>
    <col min="22" max="22" width="9.7109375" style="14" hidden="1" customWidth="1"/>
    <col min="23" max="26" width="9.140625" style="14" hidden="1" customWidth="1"/>
    <col min="27" max="38" width="0" style="14" hidden="1" customWidth="1"/>
    <col min="39" max="45" width="9.140625" style="14" hidden="1" customWidth="1"/>
    <col min="46" max="53" width="9.140625" style="14" customWidth="1"/>
    <col min="54" max="55" width="9.140625" style="14"/>
    <col min="56" max="56" width="15.140625" style="14" bestFit="1" customWidth="1"/>
    <col min="57" max="57" width="9.140625" style="14"/>
    <col min="58" max="62" width="9.140625" style="14" hidden="1" customWidth="1"/>
    <col min="63" max="81" width="0" style="14" hidden="1" customWidth="1"/>
    <col min="82" max="88" width="9.140625" style="15"/>
    <col min="89" max="16384" width="9.140625" style="2"/>
  </cols>
  <sheetData>
    <row r="3" spans="4:88" ht="18.75" x14ac:dyDescent="0.3">
      <c r="D3" s="21" t="s">
        <v>3</v>
      </c>
      <c r="E3" s="22"/>
      <c r="F3" s="1"/>
      <c r="G3" s="21" t="s">
        <v>23</v>
      </c>
      <c r="H3" s="23"/>
      <c r="I3" s="23"/>
      <c r="J3" s="23"/>
      <c r="K3" s="23"/>
      <c r="L3" s="22"/>
      <c r="BR3" s="14">
        <v>14</v>
      </c>
      <c r="BS3" s="14">
        <v>15</v>
      </c>
      <c r="BT3" s="14">
        <v>16</v>
      </c>
      <c r="BU3" s="14">
        <v>17</v>
      </c>
      <c r="BV3" s="14">
        <v>18</v>
      </c>
      <c r="BW3" s="14">
        <v>19</v>
      </c>
      <c r="BX3" s="14">
        <v>20</v>
      </c>
      <c r="BY3" s="14">
        <v>21</v>
      </c>
      <c r="BZ3" s="14">
        <v>22</v>
      </c>
      <c r="CA3" s="14">
        <v>23</v>
      </c>
      <c r="CB3" s="14">
        <v>24</v>
      </c>
      <c r="CC3" s="14">
        <v>25</v>
      </c>
      <c r="CD3" s="14">
        <v>26</v>
      </c>
      <c r="CE3" s="14">
        <v>27</v>
      </c>
      <c r="CF3" s="14">
        <v>28</v>
      </c>
      <c r="CG3" s="14">
        <v>29</v>
      </c>
      <c r="CH3" s="14">
        <v>30</v>
      </c>
      <c r="CI3" s="14">
        <v>31</v>
      </c>
      <c r="CJ3" s="14">
        <v>32</v>
      </c>
    </row>
    <row r="4" spans="4:88" x14ac:dyDescent="0.25">
      <c r="U4" s="14" t="s">
        <v>23</v>
      </c>
    </row>
    <row r="5" spans="4:88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>
        <v>43831</v>
      </c>
      <c r="AU5" s="16">
        <v>43862</v>
      </c>
      <c r="AV5" s="16">
        <v>43891</v>
      </c>
      <c r="AW5" s="16">
        <v>43922</v>
      </c>
      <c r="AX5" s="16">
        <v>43952</v>
      </c>
      <c r="AY5" s="16">
        <v>43983</v>
      </c>
      <c r="AZ5" s="16">
        <v>44013</v>
      </c>
      <c r="BA5" s="16"/>
      <c r="BB5" s="16"/>
      <c r="BF5" s="16">
        <v>43101</v>
      </c>
      <c r="BG5" s="16">
        <v>43132</v>
      </c>
      <c r="BH5" s="16">
        <v>43160</v>
      </c>
      <c r="BI5" s="16">
        <v>43191</v>
      </c>
      <c r="BJ5" s="16">
        <v>43221</v>
      </c>
      <c r="BK5" s="16">
        <v>43252</v>
      </c>
      <c r="BL5" s="16">
        <v>43282</v>
      </c>
      <c r="BM5" s="16">
        <v>43313</v>
      </c>
      <c r="BN5" s="16">
        <v>43344</v>
      </c>
      <c r="BO5" s="16">
        <v>43374</v>
      </c>
      <c r="BP5" s="16">
        <v>43405</v>
      </c>
      <c r="BQ5" s="16">
        <v>43435</v>
      </c>
      <c r="BR5" s="16">
        <v>43466</v>
      </c>
      <c r="BS5" s="16">
        <v>43497</v>
      </c>
      <c r="BT5" s="16">
        <v>43525</v>
      </c>
      <c r="BU5" s="16">
        <v>43556</v>
      </c>
      <c r="BV5" s="16">
        <v>43586</v>
      </c>
      <c r="BW5" s="16">
        <v>43617</v>
      </c>
      <c r="BX5" s="16">
        <v>43647</v>
      </c>
      <c r="BY5" s="16">
        <v>43678</v>
      </c>
      <c r="BZ5" s="16">
        <v>43709</v>
      </c>
      <c r="CA5" s="16">
        <v>43739</v>
      </c>
      <c r="CB5" s="16">
        <v>43770</v>
      </c>
      <c r="CC5" s="16">
        <v>43800</v>
      </c>
      <c r="CD5" s="16">
        <v>43831</v>
      </c>
      <c r="CE5" s="16">
        <v>43862</v>
      </c>
      <c r="CF5" s="16">
        <v>43891</v>
      </c>
      <c r="CG5" s="16">
        <v>43922</v>
      </c>
      <c r="CH5" s="16">
        <v>43952</v>
      </c>
      <c r="CI5" s="16">
        <v>43983</v>
      </c>
      <c r="CJ5" s="16">
        <v>44013</v>
      </c>
    </row>
    <row r="6" spans="4:88" x14ac:dyDescent="0.25">
      <c r="U6" s="14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>
        <v>0.50701186623516725</v>
      </c>
      <c r="AT6" s="18">
        <v>0.4012409513960703</v>
      </c>
      <c r="AU6" s="18">
        <v>0.40699999999999997</v>
      </c>
      <c r="AV6" s="18">
        <v>0.34146341463414637</v>
      </c>
      <c r="AW6" s="18">
        <v>0.29584352078239606</v>
      </c>
      <c r="AX6" s="18">
        <v>0.29438717067583048</v>
      </c>
      <c r="AY6" s="18">
        <v>0.27085201793721975</v>
      </c>
      <c r="AZ6" s="18">
        <v>0.25821596244131456</v>
      </c>
      <c r="BA6" s="18"/>
      <c r="BE6" s="14" t="s">
        <v>23</v>
      </c>
      <c r="BF6" s="17">
        <f>VLOOKUP($D$3,$U$6:$AG$18,2,FALSE)</f>
        <v>0</v>
      </c>
      <c r="BG6" s="17">
        <f>VLOOKUP($D$3,$U$6:$AG$18,3,FALSE)</f>
        <v>0</v>
      </c>
      <c r="BH6" s="17">
        <f>VLOOKUP($D$3,$U$6:$AG$18,4,FALSE)</f>
        <v>0</v>
      </c>
      <c r="BI6" s="17">
        <f>VLOOKUP($D$3,$U$6:$AG$18,5,FALSE)</f>
        <v>0</v>
      </c>
      <c r="BJ6" s="17">
        <f>VLOOKUP($D$3,$U$6:$AG$18,6,FALSE)</f>
        <v>0</v>
      </c>
      <c r="BK6" s="17">
        <f>VLOOKUP($D$3,$U$6:$AG$18,7,FALSE)</f>
        <v>0.23</v>
      </c>
      <c r="BL6" s="17">
        <f>VLOOKUP($D$3,$U$6:$AG$18,8,FALSE)</f>
        <v>0.21</v>
      </c>
      <c r="BM6" s="17">
        <f>VLOOKUP($D$3,$U$6:$AG$18,9,FALSE)</f>
        <v>0.24</v>
      </c>
      <c r="BN6" s="17">
        <f>VLOOKUP($D$3,$U$6:$AG$18,10,FALSE)</f>
        <v>0.24</v>
      </c>
      <c r="BO6" s="17">
        <f>VLOOKUP($D$3,$U$6:$AG$18,11,FALSE)</f>
        <v>0.5</v>
      </c>
      <c r="BP6" s="17">
        <f>VLOOKUP($D$3,$U$6:$AG$18,12,FALSE)</f>
        <v>0.49</v>
      </c>
      <c r="BQ6" s="17">
        <f>VLOOKUP($D$3,$U$6:$AI$18,13,FALSE)</f>
        <v>0.40990990990990989</v>
      </c>
      <c r="BR6" s="17">
        <f t="shared" ref="BR6:CJ6" si="0">VLOOKUP($D$3,$U$6:$AZ$18,BR3,FALSE)</f>
        <v>0.43147208121827413</v>
      </c>
      <c r="BS6" s="17">
        <f t="shared" si="0"/>
        <v>0.42441860465116277</v>
      </c>
      <c r="BT6" s="17">
        <f t="shared" si="0"/>
        <v>0.36125654450261779</v>
      </c>
      <c r="BU6" s="17">
        <f t="shared" si="0"/>
        <v>0.31739130434782609</v>
      </c>
      <c r="BV6" s="17">
        <f t="shared" si="0"/>
        <v>0.28504672897196259</v>
      </c>
      <c r="BW6" s="17">
        <f t="shared" si="0"/>
        <v>0.27631578947368424</v>
      </c>
      <c r="BX6" s="17">
        <f t="shared" si="0"/>
        <v>0.28685258964143429</v>
      </c>
      <c r="BY6" s="17">
        <f t="shared" si="0"/>
        <v>0.24324324324324326</v>
      </c>
      <c r="BZ6" s="17">
        <f t="shared" si="0"/>
        <v>0.31223628691983124</v>
      </c>
      <c r="CA6" s="17">
        <f t="shared" si="0"/>
        <v>0.32740213523131673</v>
      </c>
      <c r="CB6" s="17">
        <f t="shared" si="0"/>
        <v>0.31415929203539822</v>
      </c>
      <c r="CC6" s="17">
        <f t="shared" si="0"/>
        <v>0.28712871287128711</v>
      </c>
      <c r="CD6" s="17">
        <f t="shared" si="0"/>
        <v>0.26548672566371684</v>
      </c>
      <c r="CE6" s="17">
        <f t="shared" si="0"/>
        <v>0.23788546255506607</v>
      </c>
      <c r="CF6" s="17">
        <f t="shared" si="0"/>
        <v>0.27876106194690264</v>
      </c>
      <c r="CG6" s="17">
        <f t="shared" si="0"/>
        <v>0.24409448818897639</v>
      </c>
      <c r="CH6" s="17">
        <f t="shared" si="0"/>
        <v>0.23622047244094488</v>
      </c>
      <c r="CI6" s="17">
        <f t="shared" si="0"/>
        <v>0.2388888888888889</v>
      </c>
      <c r="CJ6" s="17">
        <f t="shared" si="0"/>
        <v>0.19428571428571428</v>
      </c>
    </row>
    <row r="7" spans="4:88" x14ac:dyDescent="0.25">
      <c r="U7" s="14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>
        <v>0.38235294117647056</v>
      </c>
      <c r="AT7" s="18">
        <v>0.36442786069651739</v>
      </c>
      <c r="AU7" s="18">
        <v>0.36414565826330531</v>
      </c>
      <c r="AV7" s="18">
        <v>0.31454783748361731</v>
      </c>
      <c r="AW7" s="18">
        <v>0.32072072072072072</v>
      </c>
      <c r="AX7" s="18">
        <v>0.31211180124223603</v>
      </c>
      <c r="AY7" s="18">
        <v>0.29629629629629628</v>
      </c>
      <c r="AZ7" s="18">
        <v>0.29160935350756534</v>
      </c>
      <c r="BA7" s="18"/>
      <c r="BE7" s="14" t="s">
        <v>22</v>
      </c>
      <c r="BF7" s="17">
        <f>VLOOKUP($D$3,$U$23:$AG$35,2,FALSE)</f>
        <v>0</v>
      </c>
      <c r="BG7" s="17">
        <f>VLOOKUP($D$3,$U$23:$AG$35,3,FALSE)</f>
        <v>0</v>
      </c>
      <c r="BH7" s="17">
        <f>VLOOKUP($D$3,$U$23:$AG$35,4,FALSE)</f>
        <v>0</v>
      </c>
      <c r="BI7" s="17">
        <f>VLOOKUP($D$3,$U$23:$AG$35,5,FALSE)</f>
        <v>0</v>
      </c>
      <c r="BJ7" s="17">
        <f>VLOOKUP($D$3,$U$23:$AG$35,6,FALSE)</f>
        <v>0</v>
      </c>
      <c r="BK7" s="17">
        <f>VLOOKUP($D$3,$U$23:$AG$35,7,FALSE)</f>
        <v>0.36</v>
      </c>
      <c r="BL7" s="17">
        <f>VLOOKUP($D$3,$U$23:$AG$35,8,FALSE)</f>
        <v>0.35</v>
      </c>
      <c r="BM7" s="17">
        <f>VLOOKUP($D$3,$U$23:$AG$35,9,FALSE)</f>
        <v>0.39</v>
      </c>
      <c r="BN7" s="17">
        <f>VLOOKUP($D$3,$U$23:$AG$35,10,FALSE)</f>
        <v>0.4</v>
      </c>
      <c r="BO7" s="17">
        <f>VLOOKUP($D$3,$U$23:$AG$35,11,FALSE)</f>
        <v>0.44</v>
      </c>
      <c r="BP7" s="17">
        <f>VLOOKUP($D$3,$U$23:$AG$35,12,FALSE)</f>
        <v>0.33</v>
      </c>
      <c r="BQ7" s="17">
        <f>VLOOKUP($D$3,$U$23:$AG$35,13,FALSE)</f>
        <v>0.51923076923076927</v>
      </c>
      <c r="BR7" s="17">
        <f t="shared" ref="BR7:CJ7" si="1">VLOOKUP($D$3,$U$23:$AZ$35,BR3,FALSE)</f>
        <v>0.46808510638297873</v>
      </c>
      <c r="BS7" s="17">
        <f t="shared" si="1"/>
        <v>0.48648648648648651</v>
      </c>
      <c r="BT7" s="17">
        <f t="shared" si="1"/>
        <v>0.27659574468085107</v>
      </c>
      <c r="BU7" s="17">
        <f t="shared" si="1"/>
        <v>0.46</v>
      </c>
      <c r="BV7" s="17">
        <f t="shared" si="1"/>
        <v>0.35849056603773582</v>
      </c>
      <c r="BW7" s="17">
        <f t="shared" si="1"/>
        <v>0.38297872340425532</v>
      </c>
      <c r="BX7" s="17">
        <f t="shared" si="1"/>
        <v>0.32692307692307693</v>
      </c>
      <c r="BY7" s="17">
        <f t="shared" si="1"/>
        <v>0.34146341463414637</v>
      </c>
      <c r="BZ7" s="17">
        <f t="shared" si="1"/>
        <v>0.38709677419354838</v>
      </c>
      <c r="CA7" s="17">
        <f t="shared" si="1"/>
        <v>0.40845070422535212</v>
      </c>
      <c r="CB7" s="17">
        <f t="shared" si="1"/>
        <v>0.35897435897435898</v>
      </c>
      <c r="CC7" s="17">
        <f t="shared" si="1"/>
        <v>0.54166666666666663</v>
      </c>
      <c r="CD7" s="17">
        <f t="shared" si="1"/>
        <v>0.32653061224489793</v>
      </c>
      <c r="CE7" s="17">
        <f t="shared" si="1"/>
        <v>0.38333333333333336</v>
      </c>
      <c r="CF7" s="17">
        <f t="shared" si="1"/>
        <v>0.48888888888888887</v>
      </c>
      <c r="CG7" s="17">
        <f t="shared" si="1"/>
        <v>0.44827586206896552</v>
      </c>
      <c r="CH7" s="17">
        <f t="shared" si="1"/>
        <v>0.55172413793103448</v>
      </c>
      <c r="CI7" s="17">
        <f t="shared" si="1"/>
        <v>0.35714285714285715</v>
      </c>
      <c r="CJ7" s="17">
        <f t="shared" si="1"/>
        <v>0.3</v>
      </c>
    </row>
    <row r="8" spans="4:88" x14ac:dyDescent="0.25">
      <c r="U8" s="14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>
        <v>0.15957446808510639</v>
      </c>
      <c r="AT8" s="18">
        <v>0.18181818181818182</v>
      </c>
      <c r="AU8" s="18">
        <v>0.20338983050847459</v>
      </c>
      <c r="AV8" s="18">
        <v>0.27142857142857141</v>
      </c>
      <c r="AW8" s="18">
        <v>0</v>
      </c>
      <c r="AX8" s="18">
        <v>0.2</v>
      </c>
      <c r="AY8" s="18">
        <v>0.23076923076923078</v>
      </c>
      <c r="AZ8" s="18">
        <v>0.13636363636363635</v>
      </c>
      <c r="BA8" s="18"/>
      <c r="BE8" s="14" t="s">
        <v>21</v>
      </c>
      <c r="BF8" s="17">
        <f>VLOOKUP($D$3,$U$40:$AG$52,2,FALSE)</f>
        <v>0</v>
      </c>
      <c r="BG8" s="17">
        <f>VLOOKUP($D$3,$U$40:$AG$52,3,FALSE)</f>
        <v>0</v>
      </c>
      <c r="BH8" s="17">
        <f>VLOOKUP($D$3,$U$40:$AG$52,4,FALSE)</f>
        <v>0</v>
      </c>
      <c r="BI8" s="17">
        <f>VLOOKUP($D$3,$U$40:$AG$52,5,FALSE)</f>
        <v>0</v>
      </c>
      <c r="BJ8" s="17">
        <f>VLOOKUP($D$3,$U$40:$AG$52,6,FALSE)</f>
        <v>0</v>
      </c>
      <c r="BK8" s="17">
        <f>VLOOKUP($D$3,$U$40:$AG$52,7,FALSE)</f>
        <v>0.39</v>
      </c>
      <c r="BL8" s="17">
        <f>VLOOKUP($D$3,$U$40:$AG$52,8,FALSE)</f>
        <v>0.28999999999999998</v>
      </c>
      <c r="BM8" s="17">
        <f>VLOOKUP($D$3,$U$40:$AG$52,9,FALSE)</f>
        <v>0.35</v>
      </c>
      <c r="BN8" s="17">
        <f>VLOOKUP($D$3,$U$40:$AG$52,10,FALSE)</f>
        <v>0.36</v>
      </c>
      <c r="BO8" s="17">
        <f>VLOOKUP($D$3,$U$40:$AG$52,11,FALSE)</f>
        <v>0.43</v>
      </c>
      <c r="BP8" s="17">
        <f>VLOOKUP($D$3,$U$40:$AG$52,12,FALSE)</f>
        <v>0.32</v>
      </c>
      <c r="BQ8" s="17">
        <f>VLOOKUP($D$3,$U$40:$AG$52,13,FALSE)</f>
        <v>0.51515151515151514</v>
      </c>
      <c r="BR8" s="17">
        <f t="shared" ref="BR8:CJ8" si="2">VLOOKUP($D$3,$U$40:$AZ$52,BR3,FALSE)</f>
        <v>0.359375</v>
      </c>
      <c r="BS8" s="17">
        <f t="shared" si="2"/>
        <v>0.39344262295081966</v>
      </c>
      <c r="BT8" s="17">
        <f t="shared" si="2"/>
        <v>0.36363636363636365</v>
      </c>
      <c r="BU8" s="17">
        <f t="shared" si="2"/>
        <v>0.46153846153846156</v>
      </c>
      <c r="BV8" s="17">
        <f t="shared" si="2"/>
        <v>0.49180327868852458</v>
      </c>
      <c r="BW8" s="17">
        <f t="shared" si="2"/>
        <v>0.46875</v>
      </c>
      <c r="BX8" s="17">
        <f t="shared" si="2"/>
        <v>0.375</v>
      </c>
      <c r="BY8" s="17">
        <f t="shared" si="2"/>
        <v>0.42666666666666669</v>
      </c>
      <c r="BZ8" s="17">
        <f t="shared" si="2"/>
        <v>0.375</v>
      </c>
      <c r="CA8" s="17">
        <f t="shared" si="2"/>
        <v>0.43283582089552236</v>
      </c>
      <c r="CB8" s="17">
        <f t="shared" si="2"/>
        <v>0.4</v>
      </c>
      <c r="CC8" s="17">
        <f t="shared" si="2"/>
        <v>0.35087719298245612</v>
      </c>
      <c r="CD8" s="17">
        <f t="shared" si="2"/>
        <v>0.42028985507246375</v>
      </c>
      <c r="CE8" s="17">
        <f t="shared" si="2"/>
        <v>0.35384615384615387</v>
      </c>
      <c r="CF8" s="17">
        <f t="shared" si="2"/>
        <v>0.34920634920634919</v>
      </c>
      <c r="CG8" s="17">
        <f t="shared" si="2"/>
        <v>0.33333333333333331</v>
      </c>
      <c r="CH8" s="17">
        <f t="shared" si="2"/>
        <v>0.29729729729729731</v>
      </c>
      <c r="CI8" s="17">
        <f t="shared" si="2"/>
        <v>0.32758620689655171</v>
      </c>
      <c r="CJ8" s="17">
        <f t="shared" si="2"/>
        <v>0.41818181818181815</v>
      </c>
    </row>
    <row r="9" spans="4:88" x14ac:dyDescent="0.25">
      <c r="U9" s="14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>
        <v>0.39449541284403672</v>
      </c>
      <c r="AT9" s="18">
        <v>0.38345864661654133</v>
      </c>
      <c r="AU9" s="18">
        <v>0.30985915492957744</v>
      </c>
      <c r="AV9" s="18">
        <v>0.26838235294117646</v>
      </c>
      <c r="AW9" s="18">
        <v>0.26842105263157895</v>
      </c>
      <c r="AX9" s="18">
        <v>0.22406639004149378</v>
      </c>
      <c r="AY9" s="18">
        <v>0.25783972125435539</v>
      </c>
      <c r="AZ9" s="18">
        <v>0.17843866171003717</v>
      </c>
      <c r="BA9" s="18"/>
      <c r="BE9" s="14" t="s">
        <v>20</v>
      </c>
      <c r="BF9" s="17">
        <f>VLOOKUP($D$3,$U$57:$AG$69,2,FALSE)</f>
        <v>0</v>
      </c>
      <c r="BG9" s="17">
        <f>VLOOKUP($D$3,$U$57:$AG$69,3,FALSE)</f>
        <v>0</v>
      </c>
      <c r="BH9" s="17">
        <f>VLOOKUP($D$3,$U$57:$AG$69,4,FALSE)</f>
        <v>0</v>
      </c>
      <c r="BI9" s="17">
        <f>VLOOKUP($D$3,$U$57:$AG$69,5,FALSE)</f>
        <v>0</v>
      </c>
      <c r="BJ9" s="17">
        <f>VLOOKUP($D$3,$U$57:$AG$69,6,FALSE)</f>
        <v>0</v>
      </c>
      <c r="BK9" s="17">
        <f>VLOOKUP($D$3,$U$57:$AG$69,7,FALSE)</f>
        <v>0.37</v>
      </c>
      <c r="BL9" s="17">
        <f>VLOOKUP($D$3,$U$57:$AG$69,8,FALSE)</f>
        <v>0.36</v>
      </c>
      <c r="BM9" s="17">
        <f>VLOOKUP($D$3,$U$57:$AG$69,9,FALSE)</f>
        <v>0.36</v>
      </c>
      <c r="BN9" s="17">
        <f>VLOOKUP($D$3,$U$57:$AG$69,10,FALSE)</f>
        <v>0.32</v>
      </c>
      <c r="BO9" s="17">
        <f>VLOOKUP($D$3,$U$57:$AG$69,11,FALSE)</f>
        <v>0.38</v>
      </c>
      <c r="BP9" s="17">
        <f>VLOOKUP($D$3,$U$57:$AG$69,12,FALSE)</f>
        <v>0.4</v>
      </c>
      <c r="BQ9" s="17">
        <f>VLOOKUP($D$3,$U$57:$AG$69,13,FALSE)</f>
        <v>0.38524590163934425</v>
      </c>
      <c r="BR9" s="17">
        <f t="shared" ref="BR9:CJ9" si="3">VLOOKUP($D$3,$U$57:$AZ$69,BR3,FALSE)</f>
        <v>0.42105263157894735</v>
      </c>
      <c r="BS9" s="17">
        <f t="shared" si="3"/>
        <v>0.42553191489361702</v>
      </c>
      <c r="BT9" s="17">
        <f t="shared" si="3"/>
        <v>0.43617021276595747</v>
      </c>
      <c r="BU9" s="17">
        <f t="shared" si="3"/>
        <v>0.43119266055045874</v>
      </c>
      <c r="BV9" s="17">
        <f t="shared" si="3"/>
        <v>0.42727272727272725</v>
      </c>
      <c r="BW9" s="17">
        <f t="shared" si="3"/>
        <v>0.46551724137931033</v>
      </c>
      <c r="BX9" s="17">
        <f t="shared" si="3"/>
        <v>0.47933884297520662</v>
      </c>
      <c r="BY9" s="17">
        <f t="shared" si="3"/>
        <v>0.41121495327102803</v>
      </c>
      <c r="BZ9" s="17">
        <f t="shared" si="3"/>
        <v>0.42342342342342343</v>
      </c>
      <c r="CA9" s="17">
        <f t="shared" si="3"/>
        <v>0.45901639344262296</v>
      </c>
      <c r="CB9" s="17">
        <f t="shared" si="3"/>
        <v>0.43157894736842106</v>
      </c>
      <c r="CC9" s="17">
        <f t="shared" si="3"/>
        <v>0.43396226415094341</v>
      </c>
      <c r="CD9" s="17">
        <f t="shared" si="3"/>
        <v>0.30701754385964913</v>
      </c>
      <c r="CE9" s="17">
        <f t="shared" si="3"/>
        <v>0.4144144144144144</v>
      </c>
      <c r="CF9" s="17">
        <f t="shared" si="3"/>
        <v>0.3611111111111111</v>
      </c>
      <c r="CG9" s="17">
        <f t="shared" si="3"/>
        <v>0.42372881355932202</v>
      </c>
      <c r="CH9" s="17">
        <f t="shared" si="3"/>
        <v>0.30666666666666664</v>
      </c>
      <c r="CI9" s="17">
        <f t="shared" si="3"/>
        <v>0.3146067415730337</v>
      </c>
      <c r="CJ9" s="17">
        <f t="shared" si="3"/>
        <v>0.40740740740740738</v>
      </c>
    </row>
    <row r="10" spans="4:88" x14ac:dyDescent="0.25">
      <c r="U10" s="14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>
        <v>0.40237691001697795</v>
      </c>
      <c r="AT10" s="18">
        <v>0.3292894280762565</v>
      </c>
      <c r="AU10" s="18">
        <v>0.31456953642384106</v>
      </c>
      <c r="AV10" s="18">
        <v>0.28956834532374098</v>
      </c>
      <c r="AW10" s="18">
        <v>0.29875518672199169</v>
      </c>
      <c r="AX10" s="18">
        <v>0.26222222222222225</v>
      </c>
      <c r="AY10" s="18">
        <v>0.27515400410677621</v>
      </c>
      <c r="AZ10" s="18">
        <v>0.27213114754098361</v>
      </c>
      <c r="BA10" s="18"/>
      <c r="BE10" s="14" t="s">
        <v>19</v>
      </c>
      <c r="BF10" s="17">
        <f>VLOOKUP($D$3,$U$74:$AG$86,2,FALSE)</f>
        <v>0</v>
      </c>
      <c r="BG10" s="17">
        <f>VLOOKUP($D$3,$U$74:$AG$86,3,FALSE)</f>
        <v>0</v>
      </c>
      <c r="BH10" s="17">
        <f>VLOOKUP($D$3,$U$74:$AG$86,4,FALSE)</f>
        <v>0</v>
      </c>
      <c r="BI10" s="17">
        <f>VLOOKUP($D$3,$U$74:$AG$86,5,FALSE)</f>
        <v>0</v>
      </c>
      <c r="BJ10" s="17">
        <f>VLOOKUP($D$3,$U$74:$AG$86,6,FALSE)</f>
        <v>0</v>
      </c>
      <c r="BK10" s="17">
        <f>VLOOKUP($D$3,$U$74:$AG$86,7,FALSE)</f>
        <v>0.08</v>
      </c>
      <c r="BL10" s="17">
        <f>VLOOKUP($D$3,$U$74:$AG$86,8,FALSE)</f>
        <v>0.06</v>
      </c>
      <c r="BM10" s="17">
        <f>VLOOKUP($D$3,$U$74:$AG$86,9,FALSE)</f>
        <v>0.12</v>
      </c>
      <c r="BN10" s="17">
        <f>VLOOKUP($D$3,$U$74:$AG$86,10,FALSE)</f>
        <v>0.16</v>
      </c>
      <c r="BO10" s="17">
        <f>VLOOKUP($D$3,$U$74:$AG$86,11,FALSE)</f>
        <v>0.18</v>
      </c>
      <c r="BP10" s="17">
        <f>VLOOKUP($D$3,$U$74:$AG$86,12,FALSE)</f>
        <v>0.16</v>
      </c>
      <c r="BQ10" s="17">
        <f>VLOOKUP($D$3,$U$74:$AG$86,13,FALSE)</f>
        <v>8.520179372197309E-2</v>
      </c>
      <c r="BR10" s="17">
        <f t="shared" ref="BR10:CJ10" si="4">VLOOKUP($D$3,$U$74:$AZ$86,BR3,FALSE)</f>
        <v>7.4999999999999997E-2</v>
      </c>
      <c r="BS10" s="17">
        <f t="shared" si="4"/>
        <v>0.16184971098265896</v>
      </c>
      <c r="BT10" s="17">
        <f t="shared" si="4"/>
        <v>0.14507772020725387</v>
      </c>
      <c r="BU10" s="17">
        <f t="shared" si="4"/>
        <v>0.13478260869565217</v>
      </c>
      <c r="BV10" s="17">
        <f t="shared" si="4"/>
        <v>0.14814814814814814</v>
      </c>
      <c r="BW10" s="17">
        <f t="shared" si="4"/>
        <v>0.16157205240174671</v>
      </c>
      <c r="BX10" s="17">
        <f t="shared" si="4"/>
        <v>0.12350597609561753</v>
      </c>
      <c r="BY10" s="17">
        <f t="shared" si="4"/>
        <v>9.6525096525096526E-2</v>
      </c>
      <c r="BZ10" s="17">
        <f t="shared" si="4"/>
        <v>0.14345991561181434</v>
      </c>
      <c r="CA10" s="17">
        <f t="shared" si="4"/>
        <v>0.1494661921708185</v>
      </c>
      <c r="CB10" s="17">
        <f t="shared" si="4"/>
        <v>0.15044247787610621</v>
      </c>
      <c r="CC10" s="17">
        <f t="shared" si="4"/>
        <v>9.9009900990099015E-2</v>
      </c>
      <c r="CD10" s="17">
        <f t="shared" si="4"/>
        <v>8.4070796460176997E-2</v>
      </c>
      <c r="CE10" s="17">
        <f t="shared" si="4"/>
        <v>9.6916299559471369E-2</v>
      </c>
      <c r="CF10" s="17">
        <f t="shared" si="4"/>
        <v>0.11061946902654868</v>
      </c>
      <c r="CG10" s="17">
        <f t="shared" si="4"/>
        <v>0.16535433070866143</v>
      </c>
      <c r="CH10" s="17">
        <f t="shared" si="4"/>
        <v>0.11811023622047244</v>
      </c>
      <c r="CI10" s="17">
        <f t="shared" si="4"/>
        <v>0.17777777777777778</v>
      </c>
      <c r="CJ10" s="17">
        <f t="shared" si="4"/>
        <v>9.7142857142857142E-2</v>
      </c>
    </row>
    <row r="11" spans="4:88" x14ac:dyDescent="0.25">
      <c r="U11" s="14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>
        <v>0.41379310344827586</v>
      </c>
      <c r="AT11" s="18">
        <v>0.23076923076923078</v>
      </c>
      <c r="AU11" s="18">
        <v>0.33333333333333331</v>
      </c>
      <c r="AV11" s="18">
        <v>0.44444444444444442</v>
      </c>
      <c r="AW11" s="18">
        <v>0.31818181818181818</v>
      </c>
      <c r="AX11" s="18">
        <v>0.31578947368421051</v>
      </c>
      <c r="AY11" s="18">
        <v>0.44117647058823528</v>
      </c>
      <c r="AZ11" s="18">
        <v>0.44444444444444442</v>
      </c>
      <c r="BA11" s="18"/>
      <c r="BE11" s="14" t="s">
        <v>18</v>
      </c>
      <c r="BF11" s="17">
        <f>VLOOKUP($D$3,$U$91:$AG$103,2,FALSE)</f>
        <v>0</v>
      </c>
      <c r="BG11" s="17">
        <f>VLOOKUP($D$3,$U$91:$AG$103,3,FALSE)</f>
        <v>0</v>
      </c>
      <c r="BH11" s="17">
        <f>VLOOKUP($D$3,$U$91:$AG$103,4,FALSE)</f>
        <v>0</v>
      </c>
      <c r="BI11" s="17">
        <f>VLOOKUP($D$3,$U$91:$AG$103,5,FALSE)</f>
        <v>0</v>
      </c>
      <c r="BJ11" s="17">
        <f>VLOOKUP($D$3,$U$91:$AG$103,6,FALSE)</f>
        <v>0</v>
      </c>
      <c r="BK11" s="17">
        <f>VLOOKUP($D$3,$U$91:$AG$103,7,FALSE)</f>
        <v>0.64</v>
      </c>
      <c r="BL11" s="17">
        <f>VLOOKUP($D$3,$U$91:$AG$103,8,FALSE)</f>
        <v>0.33</v>
      </c>
      <c r="BM11" s="17">
        <f>VLOOKUP($D$3,$U$91:$AG$103,9,FALSE)</f>
        <v>0.43</v>
      </c>
      <c r="BN11" s="17">
        <f>VLOOKUP($D$3,$U$91:$AG$103,10,FALSE)</f>
        <v>0.56999999999999995</v>
      </c>
      <c r="BO11" s="17">
        <f>VLOOKUP($D$3,$U$91:$AG$103,11,FALSE)</f>
        <v>0.63</v>
      </c>
      <c r="BP11" s="17">
        <f>VLOOKUP($D$3,$U$91:$AG$103,12,FALSE)</f>
        <v>0.83</v>
      </c>
      <c r="BQ11" s="17">
        <f>VLOOKUP($D$3,$U$91:$AG$103,13,FALSE)</f>
        <v>0</v>
      </c>
      <c r="BR11" s="17">
        <f t="shared" ref="BR11:CJ11" si="5">VLOOKUP($D$3,$U$91:$AZ$103,BR3,FALSE)</f>
        <v>1</v>
      </c>
      <c r="BS11" s="17">
        <f t="shared" si="5"/>
        <v>0</v>
      </c>
      <c r="BT11" s="17">
        <f t="shared" si="5"/>
        <v>0</v>
      </c>
      <c r="BU11" s="17">
        <f t="shared" si="5"/>
        <v>0</v>
      </c>
      <c r="BV11" s="17">
        <f t="shared" si="5"/>
        <v>0</v>
      </c>
      <c r="BW11" s="17">
        <f t="shared" si="5"/>
        <v>0</v>
      </c>
      <c r="BX11" s="17">
        <f t="shared" si="5"/>
        <v>0</v>
      </c>
      <c r="BY11" s="17">
        <f t="shared" si="5"/>
        <v>0</v>
      </c>
      <c r="BZ11" s="17">
        <f t="shared" si="5"/>
        <v>0</v>
      </c>
      <c r="CA11" s="17">
        <f t="shared" si="5"/>
        <v>0</v>
      </c>
      <c r="CB11" s="17">
        <f t="shared" si="5"/>
        <v>0</v>
      </c>
      <c r="CC11" s="17">
        <f t="shared" si="5"/>
        <v>0</v>
      </c>
      <c r="CD11" s="17">
        <f t="shared" si="5"/>
        <v>0.75</v>
      </c>
      <c r="CE11" s="17">
        <f t="shared" si="5"/>
        <v>0</v>
      </c>
      <c r="CF11" s="17">
        <f t="shared" si="5"/>
        <v>0</v>
      </c>
      <c r="CG11" s="17">
        <f t="shared" si="5"/>
        <v>0</v>
      </c>
      <c r="CH11" s="17">
        <f t="shared" si="5"/>
        <v>0</v>
      </c>
      <c r="CI11" s="17">
        <f t="shared" si="5"/>
        <v>0</v>
      </c>
      <c r="CJ11" s="17">
        <f t="shared" si="5"/>
        <v>0</v>
      </c>
    </row>
    <row r="12" spans="4:88" x14ac:dyDescent="0.25">
      <c r="U12" s="14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>
        <v>0.22950819672131148</v>
      </c>
      <c r="AT12" s="18">
        <v>0.2326388888888889</v>
      </c>
      <c r="AU12" s="18">
        <v>0.1744186046511628</v>
      </c>
      <c r="AV12" s="18">
        <v>0.15162454873646208</v>
      </c>
      <c r="AW12" s="18">
        <v>0.15238095238095239</v>
      </c>
      <c r="AX12" s="18">
        <v>0.12844036697247707</v>
      </c>
      <c r="AY12" s="18">
        <v>0.16104868913857678</v>
      </c>
      <c r="AZ12" s="18">
        <v>0.13043478260869565</v>
      </c>
      <c r="BA12" s="18"/>
      <c r="BE12" s="14" t="s">
        <v>17</v>
      </c>
      <c r="BF12" s="17">
        <f>VLOOKUP($D$3,$U$108:$AG$120,2,FALSE)</f>
        <v>0</v>
      </c>
      <c r="BG12" s="17">
        <f>VLOOKUP($D$3,$U$108:$AG$120,3,FALSE)</f>
        <v>0</v>
      </c>
      <c r="BH12" s="17">
        <f>VLOOKUP($D$3,$U$108:$AG$120,4,FALSE)</f>
        <v>0</v>
      </c>
      <c r="BI12" s="17">
        <f>VLOOKUP($D$3,$U$108:$AG$120,5,FALSE)</f>
        <v>0</v>
      </c>
      <c r="BJ12" s="17">
        <f>VLOOKUP($D$3,$U$108:$AG$120,6,FALSE)</f>
        <v>0</v>
      </c>
      <c r="BK12" s="17">
        <f>VLOOKUP($D$3,$U$108:$AG$120,7,FALSE)</f>
        <v>0</v>
      </c>
      <c r="BL12" s="17">
        <f>VLOOKUP($D$3,$U$108:$AG$120,8,FALSE)</f>
        <v>1</v>
      </c>
      <c r="BM12" s="17">
        <f>VLOOKUP($D$3,$U$108:$AG$120,9,FALSE)</f>
        <v>0</v>
      </c>
      <c r="BN12" s="17">
        <f>VLOOKUP($D$3,$U$108:$AG$120,10,FALSE)</f>
        <v>1</v>
      </c>
      <c r="BO12" s="17">
        <f>VLOOKUP($D$3,$U$108:$AG$120,11,FALSE)</f>
        <v>1</v>
      </c>
      <c r="BP12" s="17">
        <f>VLOOKUP($D$3,$U$108:$AG$120,12,FALSE)</f>
        <v>0</v>
      </c>
      <c r="BQ12" s="17">
        <f>VLOOKUP($D$3,$U$108:$AG$120,13,FALSE)</f>
        <v>1</v>
      </c>
      <c r="BR12" s="17">
        <f t="shared" ref="BR12:CJ12" si="6">VLOOKUP($D$3,$U$108:$AZ$120,BR3,FALSE)</f>
        <v>1</v>
      </c>
      <c r="BS12" s="17">
        <f t="shared" si="6"/>
        <v>1</v>
      </c>
      <c r="BT12" s="17">
        <f t="shared" si="6"/>
        <v>1</v>
      </c>
      <c r="BU12" s="17">
        <f t="shared" si="6"/>
        <v>0</v>
      </c>
      <c r="BV12" s="17">
        <f t="shared" si="6"/>
        <v>0</v>
      </c>
      <c r="BW12" s="17">
        <f t="shared" si="6"/>
        <v>0</v>
      </c>
      <c r="BX12" s="17">
        <f t="shared" si="6"/>
        <v>1</v>
      </c>
      <c r="BY12" s="17">
        <f t="shared" si="6"/>
        <v>0</v>
      </c>
      <c r="BZ12" s="17">
        <f t="shared" si="6"/>
        <v>0</v>
      </c>
      <c r="CA12" s="17">
        <f t="shared" si="6"/>
        <v>0</v>
      </c>
      <c r="CB12" s="17">
        <f t="shared" si="6"/>
        <v>0</v>
      </c>
      <c r="CC12" s="17">
        <f t="shared" si="6"/>
        <v>0</v>
      </c>
      <c r="CD12" s="17">
        <f t="shared" si="6"/>
        <v>1</v>
      </c>
      <c r="CE12" s="17">
        <f t="shared" si="6"/>
        <v>1</v>
      </c>
      <c r="CF12" s="17">
        <f t="shared" si="6"/>
        <v>0</v>
      </c>
      <c r="CG12" s="17">
        <f t="shared" si="6"/>
        <v>0</v>
      </c>
      <c r="CH12" s="17">
        <f t="shared" si="6"/>
        <v>1</v>
      </c>
      <c r="CI12" s="17">
        <f t="shared" si="6"/>
        <v>0</v>
      </c>
      <c r="CJ12" s="17">
        <f t="shared" si="6"/>
        <v>0</v>
      </c>
    </row>
    <row r="13" spans="4:88" x14ac:dyDescent="0.25">
      <c r="U13" s="14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>
        <v>0.38087712366653498</v>
      </c>
      <c r="AT13" s="18">
        <v>0.36961285609934258</v>
      </c>
      <c r="AU13" s="18">
        <v>0.3416052733617681</v>
      </c>
      <c r="AV13" s="18">
        <v>0.3391787852865697</v>
      </c>
      <c r="AW13" s="18">
        <v>0.31692307692307692</v>
      </c>
      <c r="AX13" s="18">
        <v>0.29753340184994859</v>
      </c>
      <c r="AY13" s="18">
        <v>0.2944706386626661</v>
      </c>
      <c r="AZ13" s="18">
        <v>0.27087033747779754</v>
      </c>
      <c r="BA13" s="18"/>
      <c r="BE13" s="14" t="s">
        <v>16</v>
      </c>
      <c r="BF13" s="17">
        <f>VLOOKUP($D$3,$U$125:$AG$137,2,FALSE)</f>
        <v>0</v>
      </c>
      <c r="BG13" s="17">
        <f>VLOOKUP($D$3,$U$125:$AG$137,3,FALSE)</f>
        <v>0</v>
      </c>
      <c r="BH13" s="17">
        <f>VLOOKUP($D$3,$U$125:$AG$137,4,FALSE)</f>
        <v>0</v>
      </c>
      <c r="BI13" s="17">
        <f>VLOOKUP($D$3,$U$125:$AG$137,5,FALSE)</f>
        <v>0</v>
      </c>
      <c r="BJ13" s="17">
        <f>VLOOKUP($D$3,$U$125:$AG$137,6,FALSE)</f>
        <v>0</v>
      </c>
      <c r="BK13" s="17">
        <f>VLOOKUP($D$3,$U$125:$AG$137,7,FALSE)</f>
        <v>0.4</v>
      </c>
      <c r="BL13" s="17">
        <f>VLOOKUP($D$3,$U$125:$AG$137,8,FALSE)</f>
        <v>0.6</v>
      </c>
      <c r="BM13" s="17">
        <f>VLOOKUP($D$3,$U$125:$AG$137,9,FALSE)</f>
        <v>0.31</v>
      </c>
      <c r="BN13" s="17">
        <f>VLOOKUP($D$3,$U$125:$AG$137,10,FALSE)</f>
        <v>0.28000000000000003</v>
      </c>
      <c r="BO13" s="17">
        <f>VLOOKUP($D$3,$U$125:$AG$137,11,FALSE)</f>
        <v>0.23</v>
      </c>
      <c r="BP13" s="17">
        <f>VLOOKUP($D$3,$U$125:$AG$137,12,FALSE)</f>
        <v>0.19</v>
      </c>
      <c r="BQ13" s="17">
        <f>VLOOKUP($D$3,$U$125:$AG$137,13,FALSE)</f>
        <v>0.25710419485791608</v>
      </c>
      <c r="BR13" s="17">
        <f t="shared" ref="BR13:CJ13" si="7">VLOOKUP($D$3,$U$125:$AZ$137,BR3,FALSE)</f>
        <v>0.24276729559748428</v>
      </c>
      <c r="BS13" s="17">
        <f t="shared" si="7"/>
        <v>0.21954161640530759</v>
      </c>
      <c r="BT13" s="17">
        <f t="shared" si="7"/>
        <v>0.30106257378984652</v>
      </c>
      <c r="BU13" s="17">
        <f t="shared" si="7"/>
        <v>0.27293577981651373</v>
      </c>
      <c r="BV13" s="17">
        <f t="shared" si="7"/>
        <v>0.24968944099378881</v>
      </c>
      <c r="BW13" s="17">
        <f t="shared" si="7"/>
        <v>0.30650887573964497</v>
      </c>
      <c r="BX13" s="17">
        <f t="shared" si="7"/>
        <v>0.36678200692041524</v>
      </c>
      <c r="BY13" s="17">
        <f t="shared" si="7"/>
        <v>0.31140350877192985</v>
      </c>
      <c r="BZ13" s="17">
        <f t="shared" si="7"/>
        <v>0.28765690376569036</v>
      </c>
      <c r="CA13" s="17">
        <f t="shared" si="7"/>
        <v>0.2651209677419355</v>
      </c>
      <c r="CB13" s="17">
        <f t="shared" si="7"/>
        <v>0.26153846153846155</v>
      </c>
      <c r="CC13" s="17">
        <f t="shared" si="7"/>
        <v>0.38335435056746531</v>
      </c>
      <c r="CD13" s="17">
        <f t="shared" si="7"/>
        <v>0.36225087924970689</v>
      </c>
      <c r="CE13" s="17">
        <f t="shared" si="7"/>
        <v>0.32723112128146453</v>
      </c>
      <c r="CF13" s="17">
        <f t="shared" si="7"/>
        <v>0.2911111111111111</v>
      </c>
      <c r="CG13" s="17">
        <f t="shared" si="7"/>
        <v>0.27541371158392436</v>
      </c>
      <c r="CH13" s="17">
        <f t="shared" si="7"/>
        <v>0.26633165829145727</v>
      </c>
      <c r="CI13" s="17">
        <f t="shared" si="7"/>
        <v>0.23974358974358975</v>
      </c>
      <c r="CJ13" s="17">
        <f t="shared" si="7"/>
        <v>0.18988902589395806</v>
      </c>
    </row>
    <row r="14" spans="4:88" x14ac:dyDescent="0.25">
      <c r="U14" s="14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>
        <v>0.39104477611940297</v>
      </c>
      <c r="AT14" s="18">
        <v>0.36832412523020258</v>
      </c>
      <c r="AU14" s="18">
        <v>0.3248987854251012</v>
      </c>
      <c r="AV14" s="18">
        <v>0.31601731601731603</v>
      </c>
      <c r="AW14" s="18">
        <v>0.27486187845303867</v>
      </c>
      <c r="AX14" s="18">
        <v>0.24819277108433735</v>
      </c>
      <c r="AY14" s="18">
        <v>0.25236593059936907</v>
      </c>
      <c r="AZ14" s="18">
        <v>0.23904761904761904</v>
      </c>
      <c r="BA14" s="18"/>
      <c r="BE14" s="14" t="s">
        <v>36</v>
      </c>
      <c r="BF14" s="17">
        <f>VLOOKUP($D$3,$U$142:$AG$154,2,FALSE)</f>
        <v>0</v>
      </c>
      <c r="BG14" s="17">
        <f>VLOOKUP($D$3,$U$142:$AG$154,3,FALSE)</f>
        <v>0</v>
      </c>
      <c r="BH14" s="17">
        <f>VLOOKUP($D$3,$U$142:$AG$154,4,FALSE)</f>
        <v>0</v>
      </c>
      <c r="BI14" s="17">
        <f>VLOOKUP($D$3,$U$142:$AG$154,5,FALSE)</f>
        <v>0</v>
      </c>
      <c r="BJ14" s="17">
        <f>VLOOKUP($D$3,$U$142:$AG$154,6,FALSE)</f>
        <v>0</v>
      </c>
      <c r="BK14" s="17">
        <f>VLOOKUP($D$3,$U$142:$AG$154,7,FALSE)</f>
        <v>0.97</v>
      </c>
      <c r="BL14" s="17">
        <f>VLOOKUP($D$3,$U$142:$AG$154,8,FALSE)</f>
        <v>0.98</v>
      </c>
      <c r="BM14" s="17">
        <f>VLOOKUP($D$3,$U$142:$AG$154,9,FALSE)</f>
        <v>0.98</v>
      </c>
      <c r="BN14" s="17">
        <f>VLOOKUP($D$3,$U$142:$AG$154,10,FALSE)</f>
        <v>1</v>
      </c>
      <c r="BO14" s="17">
        <f>VLOOKUP($D$3,$U$142:$AG$154,11,FALSE)</f>
        <v>1</v>
      </c>
      <c r="BP14" s="17">
        <f>VLOOKUP($D$3,$U$142:$AG$154,12,FALSE)</f>
        <v>1</v>
      </c>
      <c r="BQ14" s="17">
        <f>VLOOKUP($D$3,$U$142:$AG$154,13,FALSE)</f>
        <v>0.84304932735426008</v>
      </c>
      <c r="BR14" s="17">
        <f t="shared" ref="BR14:CJ14" si="8">VLOOKUP($D$3,$U$142:$AZ$154,BR3,FALSE)</f>
        <v>0.89</v>
      </c>
      <c r="BS14" s="17">
        <f t="shared" si="8"/>
        <v>0.71098265895953761</v>
      </c>
      <c r="BT14" s="17">
        <f t="shared" si="8"/>
        <v>0.76165803108808294</v>
      </c>
      <c r="BU14" s="17">
        <f t="shared" si="8"/>
        <v>0.97391304347826091</v>
      </c>
      <c r="BV14" s="17">
        <f t="shared" si="8"/>
        <v>0.76851851851851849</v>
      </c>
      <c r="BW14" s="17">
        <f t="shared" si="8"/>
        <v>0.72925764192139741</v>
      </c>
      <c r="BX14" s="17">
        <f t="shared" si="8"/>
        <v>0.61354581673306774</v>
      </c>
      <c r="BY14" s="17">
        <f t="shared" si="8"/>
        <v>0.62548262548262545</v>
      </c>
      <c r="BZ14" s="17">
        <f t="shared" si="8"/>
        <v>0.45991561181434598</v>
      </c>
      <c r="CA14" s="17">
        <f t="shared" si="8"/>
        <v>0.5266903914590747</v>
      </c>
      <c r="CB14" s="17">
        <f t="shared" si="8"/>
        <v>0.92920353982300885</v>
      </c>
      <c r="CC14" s="17">
        <f t="shared" si="8"/>
        <v>0.45049504950495051</v>
      </c>
      <c r="CD14" s="17">
        <f t="shared" si="8"/>
        <v>0.87610619469026552</v>
      </c>
      <c r="CE14" s="17">
        <f t="shared" si="8"/>
        <v>0.89867841409691629</v>
      </c>
      <c r="CF14" s="17">
        <f t="shared" si="8"/>
        <v>0.5752212389380531</v>
      </c>
      <c r="CG14" s="17">
        <f t="shared" si="8"/>
        <v>0.8110236220472441</v>
      </c>
      <c r="CH14" s="17">
        <f t="shared" si="8"/>
        <v>0.90551181102362199</v>
      </c>
      <c r="CI14" s="17">
        <f t="shared" si="8"/>
        <v>0.97222222222222221</v>
      </c>
      <c r="CJ14" s="17">
        <f t="shared" si="8"/>
        <v>0.95428571428571429</v>
      </c>
    </row>
    <row r="15" spans="4:88" x14ac:dyDescent="0.25">
      <c r="U15" s="14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>
        <v>0.50436953807740326</v>
      </c>
      <c r="AT15" s="18">
        <v>0.481981981981982</v>
      </c>
      <c r="AU15" s="18">
        <v>0.45412311265969801</v>
      </c>
      <c r="AV15" s="18">
        <v>0.4796195652173913</v>
      </c>
      <c r="AW15" s="18">
        <v>0.38271604938271603</v>
      </c>
      <c r="AX15" s="18">
        <v>0.36159999999999998</v>
      </c>
      <c r="AY15" s="18">
        <v>0.32233502538071068</v>
      </c>
      <c r="AZ15" s="18">
        <v>0.33656509695290859</v>
      </c>
      <c r="BA15" s="18"/>
      <c r="BE15" s="14" t="s">
        <v>14</v>
      </c>
      <c r="BF15" s="17">
        <f>VLOOKUP($D$3,$U$159:$AG$171,2,FALSE)</f>
        <v>0</v>
      </c>
      <c r="BG15" s="17">
        <f>VLOOKUP($D$3,$U$159:$AG$171,3,FALSE)</f>
        <v>0</v>
      </c>
      <c r="BH15" s="17">
        <f>VLOOKUP($D$3,$U$159:$AG$171,4,FALSE)</f>
        <v>0</v>
      </c>
      <c r="BI15" s="17">
        <f>VLOOKUP($D$3,$U$159:$AG$171,5,FALSE)</f>
        <v>0</v>
      </c>
      <c r="BJ15" s="17">
        <f>VLOOKUP($D$3,$U$159:$AG$171,6,FALSE)</f>
        <v>0</v>
      </c>
      <c r="BK15" s="17">
        <f>VLOOKUP($D$3,$U$159:$AG$171,7,FALSE)</f>
        <v>0.48</v>
      </c>
      <c r="BL15" s="17">
        <f>VLOOKUP($D$3,$U$159:$AG$171,8,FALSE)</f>
        <v>0.45</v>
      </c>
      <c r="BM15" s="17">
        <f>VLOOKUP($D$3,$U$159:$AG$171,9,FALSE)</f>
        <v>0.62</v>
      </c>
      <c r="BN15" s="17">
        <f>VLOOKUP($D$3,$U$159:$AG$171,10,FALSE)</f>
        <v>0.57999999999999996</v>
      </c>
      <c r="BO15" s="17">
        <f>VLOOKUP($D$3,$U$159:$AG$171,11,FALSE)</f>
        <v>0.5</v>
      </c>
      <c r="BP15" s="17">
        <f>VLOOKUP($D$3,$U$159:$AG$171,12,FALSE)</f>
        <v>0.5</v>
      </c>
      <c r="BQ15" s="17">
        <f>VLOOKUP($D$3,$U$159:$AG$171,13,FALSE)</f>
        <v>0.52</v>
      </c>
      <c r="BR15" s="17">
        <f t="shared" ref="BR15:CJ15" si="9">VLOOKUP($D$3,$U$159:$AZ$171,BR3,FALSE)</f>
        <v>0.45454545454545453</v>
      </c>
      <c r="BS15" s="17">
        <f t="shared" si="9"/>
        <v>0.52380952380952384</v>
      </c>
      <c r="BT15" s="17">
        <f t="shared" si="9"/>
        <v>0.4</v>
      </c>
      <c r="BU15" s="17">
        <f t="shared" si="9"/>
        <v>0.54166666666666663</v>
      </c>
      <c r="BV15" s="17">
        <f t="shared" si="9"/>
        <v>0.6</v>
      </c>
      <c r="BW15" s="17">
        <f t="shared" si="9"/>
        <v>0.47826086956521741</v>
      </c>
      <c r="BX15" s="17">
        <f t="shared" si="9"/>
        <v>0.42857142857142855</v>
      </c>
      <c r="BY15" s="17">
        <f t="shared" si="9"/>
        <v>0.66666666666666663</v>
      </c>
      <c r="BZ15" s="17">
        <f t="shared" si="9"/>
        <v>0.53333333333333333</v>
      </c>
      <c r="CA15" s="17">
        <f t="shared" si="9"/>
        <v>0.39130434782608697</v>
      </c>
      <c r="CB15" s="17">
        <f t="shared" si="9"/>
        <v>0.4</v>
      </c>
      <c r="CC15" s="17">
        <f t="shared" si="9"/>
        <v>0.625</v>
      </c>
      <c r="CD15" s="17">
        <f t="shared" si="9"/>
        <v>0.61111111111111116</v>
      </c>
      <c r="CE15" s="17">
        <f t="shared" si="9"/>
        <v>0.35294117647058826</v>
      </c>
      <c r="CF15" s="17">
        <f t="shared" si="9"/>
        <v>0.6428571428571429</v>
      </c>
      <c r="CG15" s="17">
        <f t="shared" si="9"/>
        <v>0.53846153846153844</v>
      </c>
      <c r="CH15" s="17">
        <f t="shared" si="9"/>
        <v>0.6428571428571429</v>
      </c>
      <c r="CI15" s="17">
        <f t="shared" si="9"/>
        <v>0.58823529411764708</v>
      </c>
      <c r="CJ15" s="17">
        <f t="shared" si="9"/>
        <v>0.58333333333333337</v>
      </c>
    </row>
    <row r="16" spans="4:88" x14ac:dyDescent="0.25">
      <c r="U16" s="14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>
        <v>0.28712871287128711</v>
      </c>
      <c r="AT16" s="18">
        <v>0.26548672566371684</v>
      </c>
      <c r="AU16" s="18">
        <v>0.23788546255506607</v>
      </c>
      <c r="AV16" s="18">
        <v>0.27876106194690264</v>
      </c>
      <c r="AW16" s="18">
        <v>0.24409448818897639</v>
      </c>
      <c r="AX16" s="18">
        <v>0.23622047244094488</v>
      </c>
      <c r="AY16" s="18">
        <v>0.2388888888888889</v>
      </c>
      <c r="AZ16" s="18">
        <v>0.19428571428571428</v>
      </c>
      <c r="BA16" s="18"/>
      <c r="BE16" s="14" t="s">
        <v>13</v>
      </c>
      <c r="BF16" s="17">
        <f>VLOOKUP($D$3,$U$176:$AG$188,2,FALSE)</f>
        <v>0</v>
      </c>
      <c r="BG16" s="17">
        <f>VLOOKUP($D$3,$U$176:$AG$188,3,FALSE)</f>
        <v>0</v>
      </c>
      <c r="BH16" s="17">
        <f>VLOOKUP($D$3,$U$176:$AG$188,4,FALSE)</f>
        <v>0</v>
      </c>
      <c r="BI16" s="17">
        <f>VLOOKUP($D$3,$U$176:$AG$188,5,FALSE)</f>
        <v>0</v>
      </c>
      <c r="BJ16" s="17">
        <f>VLOOKUP($D$3,$U$176:$AG$188,6,FALSE)</f>
        <v>0</v>
      </c>
      <c r="BK16" s="17">
        <f>VLOOKUP($D$3,$U$176:$AG$188,7,FALSE)</f>
        <v>0.5</v>
      </c>
      <c r="BL16" s="17">
        <f>VLOOKUP($D$3,$U$176:$AG$188,8,FALSE)</f>
        <v>1</v>
      </c>
      <c r="BM16" s="17">
        <f>VLOOKUP($D$3,$U$176:$AG$188,9,FALSE)</f>
        <v>0.5</v>
      </c>
      <c r="BN16" s="17">
        <f>VLOOKUP($D$3,$U$176:$AG$188,10,FALSE)</f>
        <v>1</v>
      </c>
      <c r="BO16" s="17">
        <f>VLOOKUP($D$3,$U$176:$AG$188,11,FALSE)</f>
        <v>0.75</v>
      </c>
      <c r="BP16" s="17">
        <f>VLOOKUP($D$3,$U$176:$AG$188,12,FALSE)</f>
        <v>0</v>
      </c>
      <c r="BQ16" s="17">
        <f>VLOOKUP($D$3,$U$176:$AG$188,13,FALSE)</f>
        <v>0.8</v>
      </c>
      <c r="BR16" s="17">
        <f t="shared" ref="BR16:CJ16" si="10">VLOOKUP($D$3,$U$176:$AZ$188,BR3,FALSE)</f>
        <v>0.5</v>
      </c>
      <c r="BS16" s="17">
        <f t="shared" si="10"/>
        <v>0.5</v>
      </c>
      <c r="BT16" s="17">
        <f t="shared" si="10"/>
        <v>0.375</v>
      </c>
      <c r="BU16" s="17">
        <f t="shared" si="10"/>
        <v>0.75</v>
      </c>
      <c r="BV16" s="17">
        <f t="shared" si="10"/>
        <v>0.5714285714285714</v>
      </c>
      <c r="BW16" s="17">
        <f t="shared" si="10"/>
        <v>0.38461538461538464</v>
      </c>
      <c r="BX16" s="17">
        <f t="shared" si="10"/>
        <v>0.61538461538461542</v>
      </c>
      <c r="BY16" s="17">
        <f t="shared" si="10"/>
        <v>0.5</v>
      </c>
      <c r="BZ16" s="17">
        <f t="shared" si="10"/>
        <v>0.25</v>
      </c>
      <c r="CA16" s="17">
        <f t="shared" si="10"/>
        <v>0.6</v>
      </c>
      <c r="CB16" s="17">
        <f t="shared" si="10"/>
        <v>0.42857142857142855</v>
      </c>
      <c r="CC16" s="17">
        <f t="shared" si="10"/>
        <v>0.33333333333333331</v>
      </c>
      <c r="CD16" s="17">
        <f t="shared" si="10"/>
        <v>0.2</v>
      </c>
      <c r="CE16" s="17">
        <f t="shared" si="10"/>
        <v>0.4</v>
      </c>
      <c r="CF16" s="17">
        <f t="shared" si="10"/>
        <v>0.75</v>
      </c>
      <c r="CG16" s="17">
        <f t="shared" si="10"/>
        <v>1</v>
      </c>
      <c r="CH16" s="17">
        <f t="shared" si="10"/>
        <v>0.66666666666666663</v>
      </c>
      <c r="CI16" s="17">
        <f t="shared" si="10"/>
        <v>0.5</v>
      </c>
      <c r="CJ16" s="17">
        <f t="shared" si="10"/>
        <v>0.5714285714285714</v>
      </c>
    </row>
    <row r="17" spans="21:88" x14ac:dyDescent="0.25">
      <c r="U17" s="14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>
        <v>0.39847715736040606</v>
      </c>
      <c r="AT17" s="18">
        <v>0.37298387096774194</v>
      </c>
      <c r="AU17" s="18">
        <v>0.39058171745152354</v>
      </c>
      <c r="AV17" s="18">
        <v>0.37404580152671757</v>
      </c>
      <c r="AW17" s="18">
        <v>0.34304207119741098</v>
      </c>
      <c r="AX17" s="18">
        <v>0.29512893982808025</v>
      </c>
      <c r="AY17" s="18">
        <v>0.31700288184438041</v>
      </c>
      <c r="AZ17" s="18">
        <v>0.30632911392405066</v>
      </c>
      <c r="BA17" s="18"/>
    </row>
    <row r="18" spans="21:88" x14ac:dyDescent="0.25">
      <c r="U18" s="14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>
        <v>0.43351800554016623</v>
      </c>
      <c r="AT18" s="18">
        <v>0.3583535108958838</v>
      </c>
      <c r="AU18" s="18">
        <v>0.31055155875299761</v>
      </c>
      <c r="AV18" s="18">
        <v>0.28555678059536937</v>
      </c>
      <c r="AW18" s="18">
        <v>0.27114093959731544</v>
      </c>
      <c r="AX18" s="18">
        <v>0.28644501278772377</v>
      </c>
      <c r="AY18" s="18">
        <v>0.28712871287128711</v>
      </c>
      <c r="AZ18" s="18">
        <v>0.27870680044593088</v>
      </c>
      <c r="BA18" s="18"/>
      <c r="BF18" s="16">
        <v>42370</v>
      </c>
      <c r="BG18" s="16">
        <v>42401</v>
      </c>
      <c r="BH18" s="16">
        <v>42430</v>
      </c>
      <c r="BI18" s="16">
        <v>42461</v>
      </c>
      <c r="BJ18" s="16">
        <v>42491</v>
      </c>
      <c r="BK18" s="16">
        <v>43252</v>
      </c>
      <c r="BL18" s="16">
        <v>43282</v>
      </c>
      <c r="BM18" s="16">
        <v>43313</v>
      </c>
      <c r="BN18" s="16">
        <v>43344</v>
      </c>
      <c r="BO18" s="16">
        <v>43374</v>
      </c>
      <c r="BP18" s="16">
        <v>43405</v>
      </c>
      <c r="BQ18" s="16">
        <v>43435</v>
      </c>
      <c r="BR18" s="16">
        <v>43466</v>
      </c>
      <c r="BS18" s="16">
        <v>43497</v>
      </c>
      <c r="BT18" s="16">
        <v>43525</v>
      </c>
      <c r="BU18" s="16">
        <v>43556</v>
      </c>
      <c r="BV18" s="16">
        <v>43586</v>
      </c>
      <c r="BW18" s="16">
        <v>43617</v>
      </c>
      <c r="BX18" s="16">
        <v>43647</v>
      </c>
      <c r="BY18" s="16">
        <v>43678</v>
      </c>
      <c r="BZ18" s="16">
        <v>43709</v>
      </c>
      <c r="CA18" s="16">
        <v>43739</v>
      </c>
      <c r="CB18" s="16">
        <v>43770</v>
      </c>
      <c r="CC18" s="16">
        <v>43800</v>
      </c>
      <c r="CD18" s="16">
        <v>43831</v>
      </c>
      <c r="CE18" s="16">
        <v>43862</v>
      </c>
      <c r="CF18" s="16">
        <v>43891</v>
      </c>
      <c r="CG18" s="16">
        <v>43922</v>
      </c>
      <c r="CH18" s="16">
        <v>43952</v>
      </c>
      <c r="CI18" s="16">
        <v>43983</v>
      </c>
      <c r="CJ18" s="16">
        <v>44013</v>
      </c>
    </row>
    <row r="19" spans="21:88" x14ac:dyDescent="0.25">
      <c r="BE19" s="14" t="s">
        <v>36</v>
      </c>
      <c r="BF19" s="17">
        <f>VLOOKUP($G$3,$BE$6:$BQ$16,2,FALSE)</f>
        <v>0</v>
      </c>
      <c r="BG19" s="17">
        <f>VLOOKUP($G$3,$BE$6:$BQ$16,3,FALSE)</f>
        <v>0</v>
      </c>
      <c r="BH19" s="17">
        <f>VLOOKUP($G$3,$BE$6:$BQ$16,4,FALSE)</f>
        <v>0</v>
      </c>
      <c r="BI19" s="17">
        <f>VLOOKUP($G$3,$BE$6:$BQ$16,5,FALSE)</f>
        <v>0</v>
      </c>
      <c r="BJ19" s="17">
        <f>VLOOKUP($G$3,$BE$6:$BQ$16,6,FALSE)</f>
        <v>0</v>
      </c>
      <c r="BK19" s="17">
        <f>VLOOKUP($G$3,$BE$6:$BU$16,7,FALSE)</f>
        <v>0.23</v>
      </c>
      <c r="BL19" s="17">
        <f>VLOOKUP($G$3,$BE$6:$BQ$16,8,FALSE)</f>
        <v>0.21</v>
      </c>
      <c r="BM19" s="17">
        <f>VLOOKUP($G$3,$BE$6:$BQ$16,9,FALSE)</f>
        <v>0.24</v>
      </c>
      <c r="BN19" s="17">
        <f>VLOOKUP($G$3,$BE$6:$BQ$16,10,FALSE)</f>
        <v>0.24</v>
      </c>
      <c r="BO19" s="17">
        <f>VLOOKUP($G$3,$BE$6:$BQ$16,11,FALSE)</f>
        <v>0.5</v>
      </c>
      <c r="BP19" s="17">
        <f>VLOOKUP($G$3,$BE$6:$BQ$16,12,FALSE)</f>
        <v>0.49</v>
      </c>
      <c r="BQ19" s="17">
        <f>VLOOKUP($G$3,$BE$6:$BU$16,13,FALSE)</f>
        <v>0.40990990990990989</v>
      </c>
      <c r="BR19" s="17">
        <f t="shared" ref="BR19:CB19" si="11">VLOOKUP($G$3,$BE$6:$CJ$16,BR3,FALSE)</f>
        <v>0.43147208121827413</v>
      </c>
      <c r="BS19" s="17">
        <f t="shared" si="11"/>
        <v>0.42441860465116277</v>
      </c>
      <c r="BT19" s="17">
        <f t="shared" si="11"/>
        <v>0.36125654450261779</v>
      </c>
      <c r="BU19" s="17">
        <f t="shared" si="11"/>
        <v>0.31739130434782609</v>
      </c>
      <c r="BV19" s="17">
        <f t="shared" si="11"/>
        <v>0.28504672897196259</v>
      </c>
      <c r="BW19" s="17">
        <f t="shared" si="11"/>
        <v>0.27631578947368424</v>
      </c>
      <c r="BX19" s="17">
        <f t="shared" si="11"/>
        <v>0.28685258964143429</v>
      </c>
      <c r="BY19" s="17">
        <f t="shared" si="11"/>
        <v>0.24324324324324326</v>
      </c>
      <c r="BZ19" s="17">
        <f t="shared" si="11"/>
        <v>0.31223628691983124</v>
      </c>
      <c r="CA19" s="17">
        <f t="shared" si="11"/>
        <v>0.32740213523131673</v>
      </c>
      <c r="CB19" s="17">
        <f t="shared" si="11"/>
        <v>0.31415929203539822</v>
      </c>
      <c r="CC19" s="17">
        <f>VLOOKUP($G$3,$BE$6:$CJ$16,CC3,FALSE)</f>
        <v>0.28712871287128711</v>
      </c>
      <c r="CD19" s="17">
        <f t="shared" ref="CD19:CJ19" si="12">VLOOKUP($G$3,$BE$6:$CJ$16,CD3,FALSE)</f>
        <v>0.26548672566371684</v>
      </c>
      <c r="CE19" s="17">
        <f t="shared" si="12"/>
        <v>0.23788546255506607</v>
      </c>
      <c r="CF19" s="17">
        <f t="shared" si="12"/>
        <v>0.27876106194690264</v>
      </c>
      <c r="CG19" s="17">
        <f t="shared" si="12"/>
        <v>0.24409448818897639</v>
      </c>
      <c r="CH19" s="17">
        <f t="shared" si="12"/>
        <v>0.23622047244094488</v>
      </c>
      <c r="CI19" s="17">
        <f t="shared" si="12"/>
        <v>0.2388888888888889</v>
      </c>
      <c r="CJ19" s="17">
        <f t="shared" si="12"/>
        <v>0.19428571428571428</v>
      </c>
    </row>
    <row r="21" spans="21:88" x14ac:dyDescent="0.25">
      <c r="U21" s="14" t="s">
        <v>22</v>
      </c>
      <c r="CI21" s="14" t="s">
        <v>23</v>
      </c>
      <c r="CJ21" s="14" t="s">
        <v>25</v>
      </c>
    </row>
    <row r="22" spans="21:88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>
        <v>43831</v>
      </c>
      <c r="AU22" s="16">
        <v>43862</v>
      </c>
      <c r="AV22" s="16">
        <v>43891</v>
      </c>
      <c r="AW22" s="16">
        <v>43922</v>
      </c>
      <c r="AX22" s="16">
        <v>43952</v>
      </c>
      <c r="AY22" s="16">
        <v>43983</v>
      </c>
      <c r="AZ22" s="16">
        <v>44013</v>
      </c>
      <c r="BA22" s="16"/>
      <c r="BB22" s="16"/>
      <c r="CI22" s="14" t="s">
        <v>22</v>
      </c>
      <c r="CJ22" s="14" t="s">
        <v>28</v>
      </c>
    </row>
    <row r="23" spans="21:88" x14ac:dyDescent="0.25">
      <c r="U23" s="14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>
        <v>0.76063829787234039</v>
      </c>
      <c r="AT23" s="18">
        <v>0.79057591623036649</v>
      </c>
      <c r="AU23" s="18">
        <v>0.81632653061224492</v>
      </c>
      <c r="AV23" s="18">
        <v>0.75916230366492143</v>
      </c>
      <c r="AW23" s="18">
        <v>0.76800000000000002</v>
      </c>
      <c r="AX23" s="18">
        <v>0.77777777777777779</v>
      </c>
      <c r="AY23" s="18">
        <v>0.75877192982456143</v>
      </c>
      <c r="AZ23" s="18">
        <v>0.74479166666666663</v>
      </c>
      <c r="BA23" s="18"/>
      <c r="BB23" s="18"/>
      <c r="CI23" s="14" t="s">
        <v>21</v>
      </c>
      <c r="CJ23" s="14" t="s">
        <v>30</v>
      </c>
    </row>
    <row r="24" spans="21:88" x14ac:dyDescent="0.25">
      <c r="U24" s="14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>
        <v>0.39705882352941174</v>
      </c>
      <c r="AT24" s="18">
        <v>0.37920489296636084</v>
      </c>
      <c r="AU24" s="18">
        <v>0.38435374149659862</v>
      </c>
      <c r="AV24" s="18">
        <v>0.36704119850187267</v>
      </c>
      <c r="AW24" s="18">
        <v>0.40229885057471265</v>
      </c>
      <c r="AX24" s="18">
        <v>0.39461883408071746</v>
      </c>
      <c r="AY24" s="18">
        <v>0.4128787878787879</v>
      </c>
      <c r="AZ24" s="18">
        <v>0.42750929368029739</v>
      </c>
      <c r="BA24" s="18"/>
      <c r="BB24" s="18"/>
      <c r="CI24" s="14" t="s">
        <v>20</v>
      </c>
      <c r="CJ24" s="14" t="s">
        <v>26</v>
      </c>
    </row>
    <row r="25" spans="21:88" x14ac:dyDescent="0.25">
      <c r="U25" s="14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>
        <v>0.17647058823529413</v>
      </c>
      <c r="AT25" s="18">
        <v>0</v>
      </c>
      <c r="AU25" s="18">
        <v>0.3</v>
      </c>
      <c r="AV25" s="18">
        <v>7.1428571428571425E-2</v>
      </c>
      <c r="AW25" s="18">
        <v>0</v>
      </c>
      <c r="AX25" s="18">
        <v>1</v>
      </c>
      <c r="AY25" s="18">
        <v>0.5</v>
      </c>
      <c r="AZ25" s="18">
        <v>0</v>
      </c>
      <c r="BA25" s="18"/>
      <c r="BB25" s="18"/>
      <c r="CI25" s="14" t="s">
        <v>19</v>
      </c>
      <c r="CJ25" s="14" t="s">
        <v>29</v>
      </c>
    </row>
    <row r="26" spans="21:88" x14ac:dyDescent="0.25">
      <c r="U26" s="14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>
        <v>0.57894736842105265</v>
      </c>
      <c r="AT26" s="18">
        <v>0.52083333333333337</v>
      </c>
      <c r="AU26" s="18">
        <v>0.31707317073170732</v>
      </c>
      <c r="AV26" s="18">
        <v>0.46808510638297873</v>
      </c>
      <c r="AW26" s="18">
        <v>0.5714285714285714</v>
      </c>
      <c r="AX26" s="18">
        <v>0.45</v>
      </c>
      <c r="AY26" s="18">
        <v>0.45454545454545453</v>
      </c>
      <c r="AZ26" s="18">
        <v>0.4358974358974359</v>
      </c>
      <c r="BA26" s="18"/>
      <c r="BB26" s="18"/>
      <c r="CI26" s="14" t="s">
        <v>18</v>
      </c>
      <c r="CJ26" s="14" t="s">
        <v>35</v>
      </c>
    </row>
    <row r="27" spans="21:88" x14ac:dyDescent="0.25">
      <c r="U27" s="14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>
        <v>0.42675159235668791</v>
      </c>
      <c r="AT27" s="18">
        <v>0.38461538461538464</v>
      </c>
      <c r="AU27" s="18">
        <v>0.37423312883435583</v>
      </c>
      <c r="AV27" s="18">
        <v>0.38167938931297712</v>
      </c>
      <c r="AW27" s="18">
        <v>0.34745762711864409</v>
      </c>
      <c r="AX27" s="18">
        <v>0.34482758620689657</v>
      </c>
      <c r="AY27" s="18">
        <v>0.33898305084745761</v>
      </c>
      <c r="AZ27" s="18">
        <v>0.375</v>
      </c>
      <c r="BA27" s="18"/>
      <c r="BB27" s="18"/>
      <c r="CI27" s="14" t="s">
        <v>17</v>
      </c>
      <c r="CJ27" s="14" t="s">
        <v>27</v>
      </c>
    </row>
    <row r="28" spans="21:88" x14ac:dyDescent="0.25">
      <c r="U28" s="14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>
        <v>0.55555555555555558</v>
      </c>
      <c r="AT28" s="18">
        <v>0.42857142857142855</v>
      </c>
      <c r="AU28" s="18">
        <v>0.5</v>
      </c>
      <c r="AV28" s="18">
        <v>0.41666666666666669</v>
      </c>
      <c r="AW28" s="18">
        <v>0.33333333333333331</v>
      </c>
      <c r="AX28" s="18">
        <v>0.83333333333333337</v>
      </c>
      <c r="AY28" s="18">
        <v>0.5714285714285714</v>
      </c>
      <c r="AZ28" s="18">
        <v>0.5714285714285714</v>
      </c>
      <c r="BA28" s="18"/>
      <c r="BB28" s="18"/>
      <c r="CI28" s="14" t="s">
        <v>16</v>
      </c>
      <c r="CJ28" s="14" t="s">
        <v>31</v>
      </c>
    </row>
    <row r="29" spans="21:88" x14ac:dyDescent="0.25">
      <c r="U29" s="14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>
        <v>0.4</v>
      </c>
      <c r="AT29" s="18">
        <v>0.36065573770491804</v>
      </c>
      <c r="AU29" s="18">
        <v>0.46341463414634149</v>
      </c>
      <c r="AV29" s="18">
        <v>0.30612244897959184</v>
      </c>
      <c r="AW29" s="18">
        <v>0.33333333333333331</v>
      </c>
      <c r="AX29" s="18">
        <v>0.2413793103448276</v>
      </c>
      <c r="AY29" s="18">
        <v>0.30434782608695654</v>
      </c>
      <c r="AZ29" s="18">
        <v>0.22857142857142856</v>
      </c>
      <c r="BA29" s="18"/>
      <c r="BB29" s="18"/>
      <c r="CI29" s="14" t="s">
        <v>36</v>
      </c>
      <c r="CJ29" s="14" t="s">
        <v>37</v>
      </c>
    </row>
    <row r="30" spans="21:88" x14ac:dyDescent="0.25">
      <c r="U30" s="14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>
        <v>0.5113122171945701</v>
      </c>
      <c r="AT30" s="18">
        <v>0.56340956340956339</v>
      </c>
      <c r="AU30" s="18">
        <v>0.49887133182844245</v>
      </c>
      <c r="AV30" s="18">
        <v>0.49</v>
      </c>
      <c r="AW30" s="18">
        <v>0.51660516605166051</v>
      </c>
      <c r="AX30" s="18">
        <v>0.5</v>
      </c>
      <c r="AY30" s="18">
        <v>0.5157384987893463</v>
      </c>
      <c r="AZ30" s="18">
        <v>0.49127906976744184</v>
      </c>
      <c r="BA30" s="18"/>
      <c r="BB30" s="18"/>
      <c r="CI30" s="14" t="s">
        <v>14</v>
      </c>
      <c r="CJ30" s="14" t="s">
        <v>33</v>
      </c>
    </row>
    <row r="31" spans="21:88" x14ac:dyDescent="0.25">
      <c r="U31" s="14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>
        <v>0.41447368421052633</v>
      </c>
      <c r="AT31" s="18">
        <v>0.46236559139784944</v>
      </c>
      <c r="AU31" s="18">
        <v>0.39597315436241609</v>
      </c>
      <c r="AV31" s="18">
        <v>0.44166666666666665</v>
      </c>
      <c r="AW31" s="18">
        <v>0.34408602150537637</v>
      </c>
      <c r="AX31" s="18">
        <v>0.49557522123893805</v>
      </c>
      <c r="AY31" s="18">
        <v>0.47540983606557374</v>
      </c>
      <c r="AZ31" s="18">
        <v>0.40397350993377484</v>
      </c>
      <c r="BA31" s="18"/>
      <c r="BB31" s="18"/>
      <c r="CI31" s="14" t="s">
        <v>24</v>
      </c>
      <c r="CJ31" s="14" t="s">
        <v>34</v>
      </c>
    </row>
    <row r="32" spans="21:88" x14ac:dyDescent="0.25">
      <c r="U32" s="14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3:54" x14ac:dyDescent="0.25">
      <c r="U33" s="14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>
        <v>0.54166666666666663</v>
      </c>
      <c r="AT33" s="18">
        <v>0.32653061224489793</v>
      </c>
      <c r="AU33" s="18">
        <v>0.38333333333333336</v>
      </c>
      <c r="AV33" s="18">
        <v>0.48888888888888887</v>
      </c>
      <c r="AW33" s="18">
        <v>0.44827586206896552</v>
      </c>
      <c r="AX33" s="18">
        <v>0.55172413793103448</v>
      </c>
      <c r="AY33" s="18">
        <v>0.35714285714285715</v>
      </c>
      <c r="AZ33" s="18">
        <v>0.3</v>
      </c>
      <c r="BA33" s="18"/>
      <c r="BB33" s="18"/>
    </row>
    <row r="34" spans="3:54" ht="15.75" x14ac:dyDescent="0.25">
      <c r="C34" s="4" t="str">
        <f>VLOOKUP(G3,CI21:CJ31,2,FALSE)</f>
        <v>Percentage of patients (ages &gt;6mo) that have received the annual influenza vaccination.</v>
      </c>
      <c r="U34" s="14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>
        <v>0.5722543352601156</v>
      </c>
      <c r="AT34" s="18">
        <v>0.49029126213592233</v>
      </c>
      <c r="AU34" s="18">
        <v>0.53416149068322982</v>
      </c>
      <c r="AV34" s="18">
        <v>0.51655629139072845</v>
      </c>
      <c r="AW34" s="18">
        <v>0.46666666666666667</v>
      </c>
      <c r="AX34" s="18">
        <v>0.44</v>
      </c>
      <c r="AY34" s="18">
        <v>0.484375</v>
      </c>
      <c r="AZ34" s="18">
        <v>0.54658385093167705</v>
      </c>
      <c r="BA34" s="18"/>
      <c r="BB34" s="18"/>
    </row>
    <row r="35" spans="3:54" x14ac:dyDescent="0.25">
      <c r="U35" s="14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>
        <v>0.40853658536585363</v>
      </c>
      <c r="AT35" s="18">
        <v>0.46892655367231639</v>
      </c>
      <c r="AU35" s="18">
        <v>0.42268041237113402</v>
      </c>
      <c r="AV35" s="18">
        <v>0.42131979695431471</v>
      </c>
      <c r="AW35" s="18">
        <v>0.42957746478873238</v>
      </c>
      <c r="AX35" s="18">
        <v>0.40845070422535212</v>
      </c>
      <c r="AY35" s="18">
        <v>0.51461988304093564</v>
      </c>
      <c r="AZ35" s="18">
        <v>0.44705882352941179</v>
      </c>
      <c r="BA35" s="18"/>
      <c r="BB35" s="18"/>
    </row>
    <row r="36" spans="3:54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8" spans="3:54" x14ac:dyDescent="0.25">
      <c r="U38" s="14" t="s">
        <v>21</v>
      </c>
    </row>
    <row r="39" spans="3:54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>
        <v>43831</v>
      </c>
      <c r="AU39" s="16">
        <v>43862</v>
      </c>
      <c r="AV39" s="16">
        <v>43891</v>
      </c>
      <c r="AW39" s="16">
        <v>43922</v>
      </c>
      <c r="AX39" s="16">
        <v>43952</v>
      </c>
      <c r="AY39" s="16">
        <v>43983</v>
      </c>
      <c r="AZ39" s="16">
        <v>44013</v>
      </c>
      <c r="BA39" s="16"/>
      <c r="BB39" s="16"/>
    </row>
    <row r="40" spans="3:54" x14ac:dyDescent="0.25">
      <c r="U40" s="14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>
        <v>0.35177865612648224</v>
      </c>
      <c r="AT40" s="18">
        <v>0.40073529411764708</v>
      </c>
      <c r="AU40" s="18">
        <v>0.40559440559440557</v>
      </c>
      <c r="AV40" s="18">
        <v>0.34146341463414637</v>
      </c>
      <c r="AW40" s="18">
        <v>0.33568904593639576</v>
      </c>
      <c r="AX40" s="18">
        <v>0.3719298245614035</v>
      </c>
      <c r="AY40" s="18">
        <v>0.39577039274924469</v>
      </c>
      <c r="AZ40" s="18">
        <v>0.35347432024169184</v>
      </c>
      <c r="BA40" s="18"/>
    </row>
    <row r="41" spans="3:54" x14ac:dyDescent="0.25">
      <c r="U41" s="14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>
        <v>0.52906976744186052</v>
      </c>
      <c r="AT41" s="18">
        <v>0.5</v>
      </c>
      <c r="AU41" s="18">
        <v>0.54651162790697672</v>
      </c>
      <c r="AV41" s="18">
        <v>0.5</v>
      </c>
      <c r="AW41" s="18">
        <v>0.50310559006211175</v>
      </c>
      <c r="AX41" s="18">
        <v>0.49710982658959535</v>
      </c>
      <c r="AY41" s="18">
        <v>0.51485148514851486</v>
      </c>
      <c r="AZ41" s="18">
        <v>0.48181818181818181</v>
      </c>
      <c r="BA41" s="18"/>
    </row>
    <row r="42" spans="3:54" x14ac:dyDescent="0.25">
      <c r="U42" s="14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>
        <v>0.31818181818181818</v>
      </c>
      <c r="AT42" s="18">
        <v>0.23529411764705882</v>
      </c>
      <c r="AU42" s="18">
        <v>0.3888888888888889</v>
      </c>
      <c r="AV42" s="18">
        <v>0.2857142857142857</v>
      </c>
      <c r="AW42" s="18">
        <v>0.2</v>
      </c>
      <c r="AX42" s="18">
        <v>0</v>
      </c>
      <c r="AY42" s="18">
        <v>0.5</v>
      </c>
      <c r="AZ42" s="18">
        <v>0</v>
      </c>
      <c r="BA42" s="18"/>
    </row>
    <row r="43" spans="3:54" x14ac:dyDescent="0.25">
      <c r="U43" s="14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>
        <v>0.38202247191011235</v>
      </c>
      <c r="AT43" s="18">
        <v>0.44318181818181818</v>
      </c>
      <c r="AU43" s="18">
        <v>0.43835616438356162</v>
      </c>
      <c r="AV43" s="18">
        <v>0.41489361702127658</v>
      </c>
      <c r="AW43" s="18">
        <v>0.32876712328767121</v>
      </c>
      <c r="AX43" s="18">
        <v>0.36708860759493672</v>
      </c>
      <c r="AY43" s="18">
        <v>0.40196078431372551</v>
      </c>
      <c r="AZ43" s="18">
        <v>0.28888888888888886</v>
      </c>
      <c r="BA43" s="18"/>
    </row>
    <row r="44" spans="3:54" x14ac:dyDescent="0.25">
      <c r="U44" s="14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>
        <v>0.38172043010752688</v>
      </c>
      <c r="AT44" s="18">
        <v>0.40957446808510639</v>
      </c>
      <c r="AU44" s="18">
        <v>0.42713567839195982</v>
      </c>
      <c r="AV44" s="18">
        <v>0.40555555555555556</v>
      </c>
      <c r="AW44" s="18">
        <v>0.36363636363636365</v>
      </c>
      <c r="AX44" s="18">
        <v>0.32374100719424459</v>
      </c>
      <c r="AY44" s="18">
        <v>0.3888888888888889</v>
      </c>
      <c r="AZ44" s="18">
        <v>0.38219895287958117</v>
      </c>
      <c r="BA44" s="18"/>
    </row>
    <row r="45" spans="3:54" x14ac:dyDescent="0.25">
      <c r="E45" s="3"/>
      <c r="U45" s="14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>
        <v>0.66666666666666663</v>
      </c>
      <c r="AT45" s="18">
        <v>0.2</v>
      </c>
      <c r="AU45" s="18">
        <v>0.375</v>
      </c>
      <c r="AV45" s="18">
        <v>0.3235294117647059</v>
      </c>
      <c r="AW45" s="18">
        <v>0.42857142857142855</v>
      </c>
      <c r="AX45" s="18">
        <v>0.33333333333333331</v>
      </c>
      <c r="AY45" s="18">
        <v>0.41666666666666669</v>
      </c>
      <c r="AZ45" s="18">
        <v>0.36363636363636365</v>
      </c>
      <c r="BA45" s="18"/>
    </row>
    <row r="46" spans="3:54" x14ac:dyDescent="0.25">
      <c r="E46" s="3"/>
      <c r="U46" s="14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>
        <v>0.51898734177215189</v>
      </c>
      <c r="AT46" s="18">
        <v>0.46153846153846156</v>
      </c>
      <c r="AU46" s="18">
        <v>0.55128205128205132</v>
      </c>
      <c r="AV46" s="18">
        <v>0.47872340425531917</v>
      </c>
      <c r="AW46" s="18">
        <v>0.43902439024390244</v>
      </c>
      <c r="AX46" s="18">
        <v>0.41249999999999998</v>
      </c>
      <c r="AY46" s="18">
        <v>0.41237113402061853</v>
      </c>
      <c r="AZ46" s="18">
        <v>0.45098039215686275</v>
      </c>
      <c r="BA46" s="18"/>
    </row>
    <row r="47" spans="3:54" x14ac:dyDescent="0.25">
      <c r="E47" s="3"/>
      <c r="U47" s="14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>
        <v>0.51077943615257049</v>
      </c>
      <c r="AT47" s="18">
        <v>0.51519756838905773</v>
      </c>
      <c r="AU47" s="18">
        <v>0.52777777777777779</v>
      </c>
      <c r="AV47" s="18">
        <v>0.53583617747440271</v>
      </c>
      <c r="AW47" s="18">
        <v>0.51473922902494329</v>
      </c>
      <c r="AX47" s="18">
        <v>0.48732943469785572</v>
      </c>
      <c r="AY47" s="18">
        <v>0.50338983050847452</v>
      </c>
      <c r="AZ47" s="18">
        <v>0.44578313253012047</v>
      </c>
      <c r="BA47" s="18"/>
    </row>
    <row r="48" spans="3:54" x14ac:dyDescent="0.25">
      <c r="E48" s="3"/>
      <c r="U48" s="14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>
        <v>0.43153526970954359</v>
      </c>
      <c r="AT48" s="18">
        <v>0.49819494584837543</v>
      </c>
      <c r="AU48" s="18">
        <v>0.51320754716981132</v>
      </c>
      <c r="AV48" s="18">
        <v>0.46274509803921571</v>
      </c>
      <c r="AW48" s="18">
        <v>0.39086294416243655</v>
      </c>
      <c r="AX48" s="18">
        <v>0.40416666666666667</v>
      </c>
      <c r="AY48" s="18">
        <v>0.38113207547169814</v>
      </c>
      <c r="AZ48" s="18">
        <v>0.42105263157894735</v>
      </c>
      <c r="BA48" s="18"/>
    </row>
    <row r="49" spans="5:56" x14ac:dyDescent="0.25">
      <c r="E49" s="3"/>
      <c r="U49" s="14" t="s">
        <v>38</v>
      </c>
      <c r="V49" s="17"/>
      <c r="W49" s="17"/>
      <c r="X49" s="17"/>
      <c r="Y49" s="17"/>
      <c r="Z49" s="1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5:56" x14ac:dyDescent="0.25">
      <c r="E50" s="3"/>
      <c r="U50" s="14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>
        <v>0.35087719298245612</v>
      </c>
      <c r="AT50" s="18">
        <v>0.42028985507246375</v>
      </c>
      <c r="AU50" s="18">
        <v>0.35384615384615387</v>
      </c>
      <c r="AV50" s="18">
        <v>0.34920634920634919</v>
      </c>
      <c r="AW50" s="18">
        <v>0.33333333333333331</v>
      </c>
      <c r="AX50" s="18">
        <v>0.29729729729729731</v>
      </c>
      <c r="AY50" s="18">
        <v>0.32758620689655171</v>
      </c>
      <c r="AZ50" s="18">
        <v>0.41818181818181815</v>
      </c>
      <c r="BA50" s="18"/>
    </row>
    <row r="51" spans="5:56" x14ac:dyDescent="0.25">
      <c r="E51" s="3"/>
      <c r="U51" s="14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>
        <v>0.48672566371681414</v>
      </c>
      <c r="AT51" s="18">
        <v>0.57462686567164178</v>
      </c>
      <c r="AU51" s="18">
        <v>0.53271028037383172</v>
      </c>
      <c r="AV51" s="18">
        <v>0.47014925373134331</v>
      </c>
      <c r="AW51" s="18">
        <v>0.40170940170940173</v>
      </c>
      <c r="AX51" s="18">
        <v>0.5</v>
      </c>
      <c r="AY51" s="18">
        <v>0.47747747747747749</v>
      </c>
      <c r="AZ51" s="18">
        <v>0.51327433628318586</v>
      </c>
      <c r="BA51" s="18"/>
    </row>
    <row r="52" spans="5:56" x14ac:dyDescent="0.25">
      <c r="E52" s="3"/>
      <c r="U52" s="14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>
        <v>0.40585774058577406</v>
      </c>
      <c r="AT52" s="18">
        <v>0.379182156133829</v>
      </c>
      <c r="AU52" s="18">
        <v>0.39929328621908128</v>
      </c>
      <c r="AV52" s="18">
        <v>0.38157894736842107</v>
      </c>
      <c r="AW52" s="18">
        <v>0.3401639344262295</v>
      </c>
      <c r="AX52" s="18">
        <v>0.35471698113207545</v>
      </c>
      <c r="AY52" s="18">
        <v>0.37800687285223367</v>
      </c>
      <c r="AZ52" s="18">
        <v>0.29629629629629628</v>
      </c>
      <c r="BA52" s="18"/>
    </row>
    <row r="53" spans="5:56" x14ac:dyDescent="0.25"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5" spans="5:56" x14ac:dyDescent="0.25">
      <c r="U55" s="14" t="s">
        <v>20</v>
      </c>
    </row>
    <row r="56" spans="5:56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>
        <v>43831</v>
      </c>
      <c r="AU56" s="16">
        <v>43862</v>
      </c>
      <c r="AV56" s="16">
        <v>43891</v>
      </c>
      <c r="AW56" s="16">
        <v>43922</v>
      </c>
      <c r="AX56" s="16">
        <v>43952</v>
      </c>
      <c r="AY56" s="16">
        <v>43983</v>
      </c>
      <c r="AZ56" s="16">
        <v>44013</v>
      </c>
      <c r="BA56" s="16"/>
      <c r="BB56" s="16"/>
    </row>
    <row r="57" spans="5:56" x14ac:dyDescent="0.25">
      <c r="U57" s="14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>
        <v>0.40860215053763443</v>
      </c>
      <c r="AT57" s="18">
        <v>0.40852130325814534</v>
      </c>
      <c r="AU57" s="18">
        <v>0.34653465346534651</v>
      </c>
      <c r="AV57" s="18">
        <v>0.38802083333333331</v>
      </c>
      <c r="AW57" s="18">
        <v>0.31092436974789917</v>
      </c>
      <c r="AX57" s="18">
        <v>0.38624338624338622</v>
      </c>
      <c r="AY57" s="18">
        <v>0.38853503184713378</v>
      </c>
      <c r="AZ57" s="18">
        <v>0.40758293838862558</v>
      </c>
      <c r="BA57" s="18"/>
      <c r="BB57" s="18"/>
      <c r="BC57" s="18"/>
      <c r="BD57" s="18"/>
    </row>
    <row r="58" spans="5:56" x14ac:dyDescent="0.25">
      <c r="U58" s="14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>
        <v>0.50257731958762886</v>
      </c>
      <c r="AT58" s="18">
        <v>0.49122807017543857</v>
      </c>
      <c r="AU58" s="18">
        <v>0.52403846153846156</v>
      </c>
      <c r="AV58" s="18">
        <v>0.46153846153846156</v>
      </c>
      <c r="AW58" s="18">
        <v>0.46575342465753422</v>
      </c>
      <c r="AX58" s="18">
        <v>0.53086419753086422</v>
      </c>
      <c r="AY58" s="18">
        <v>0.49242424242424243</v>
      </c>
      <c r="AZ58" s="18">
        <v>0.52141057934508817</v>
      </c>
      <c r="BA58" s="18"/>
      <c r="BB58" s="18"/>
      <c r="BC58" s="18"/>
      <c r="BD58" s="18"/>
    </row>
    <row r="59" spans="5:56" x14ac:dyDescent="0.25">
      <c r="U59" s="14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>
        <v>0.3125</v>
      </c>
      <c r="AT59" s="18">
        <v>0.28125</v>
      </c>
      <c r="AU59" s="18">
        <v>0.25</v>
      </c>
      <c r="AV59" s="18">
        <v>0.35483870967741937</v>
      </c>
      <c r="AW59" s="18">
        <v>0.375</v>
      </c>
      <c r="AX59" s="18">
        <v>0.25</v>
      </c>
      <c r="AY59" s="18">
        <v>0.625</v>
      </c>
      <c r="AZ59" s="18">
        <v>0.375</v>
      </c>
      <c r="BA59" s="18"/>
      <c r="BB59" s="18"/>
      <c r="BC59" s="18"/>
      <c r="BD59" s="18"/>
    </row>
    <row r="60" spans="5:56" x14ac:dyDescent="0.25">
      <c r="U60" s="14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>
        <v>0.41747572815533979</v>
      </c>
      <c r="AT60" s="18">
        <v>0.34399999999999997</v>
      </c>
      <c r="AU60" s="18">
        <v>0.27472527472527475</v>
      </c>
      <c r="AV60" s="18">
        <v>0.28799999999999998</v>
      </c>
      <c r="AW60" s="18">
        <v>0.31325301204819278</v>
      </c>
      <c r="AX60" s="18">
        <v>0.23529411764705882</v>
      </c>
      <c r="AY60" s="18">
        <v>0.3546099290780142</v>
      </c>
      <c r="AZ60" s="18">
        <v>0.3</v>
      </c>
      <c r="BA60" s="18"/>
      <c r="BB60" s="18"/>
      <c r="BC60" s="18"/>
      <c r="BD60" s="18"/>
    </row>
    <row r="61" spans="5:56" x14ac:dyDescent="0.25">
      <c r="U61" s="14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>
        <v>0.33231707317073172</v>
      </c>
      <c r="AT61" s="18">
        <v>0.34219269102990035</v>
      </c>
      <c r="AU61" s="18">
        <v>0.336231884057971</v>
      </c>
      <c r="AV61" s="18">
        <v>0.33757961783439489</v>
      </c>
      <c r="AW61" s="18">
        <v>0.28467153284671531</v>
      </c>
      <c r="AX61" s="18">
        <v>0.32270916334661354</v>
      </c>
      <c r="AY61" s="18">
        <v>0.36727272727272725</v>
      </c>
      <c r="AZ61" s="18">
        <v>0.33439490445859871</v>
      </c>
      <c r="BA61" s="18"/>
      <c r="BB61" s="18"/>
      <c r="BC61" s="18"/>
      <c r="BD61" s="18"/>
    </row>
    <row r="62" spans="5:56" x14ac:dyDescent="0.25">
      <c r="U62" s="14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>
        <v>0.5</v>
      </c>
      <c r="AT62" s="18">
        <v>0.13333333333333333</v>
      </c>
      <c r="AU62" s="18">
        <v>0.13333333333333333</v>
      </c>
      <c r="AV62" s="18">
        <v>0.25</v>
      </c>
      <c r="AW62" s="18">
        <v>0.33333333333333331</v>
      </c>
      <c r="AX62" s="18">
        <v>0.375</v>
      </c>
      <c r="AY62" s="18">
        <v>0.3125</v>
      </c>
      <c r="AZ62" s="18">
        <v>0.42857142857142855</v>
      </c>
      <c r="BA62" s="18"/>
      <c r="BB62" s="18"/>
      <c r="BC62" s="18"/>
      <c r="BD62" s="18"/>
    </row>
    <row r="63" spans="5:56" x14ac:dyDescent="0.25">
      <c r="U63" s="14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>
        <v>0.34426229508196721</v>
      </c>
      <c r="AT63" s="18">
        <v>0.27586206896551724</v>
      </c>
      <c r="AU63" s="18">
        <v>0.2734375</v>
      </c>
      <c r="AV63" s="18">
        <v>0.21212121212121213</v>
      </c>
      <c r="AW63" s="18">
        <v>0.29896907216494845</v>
      </c>
      <c r="AX63" s="18">
        <v>0.32631578947368423</v>
      </c>
      <c r="AY63" s="18">
        <v>0.22950819672131148</v>
      </c>
      <c r="AZ63" s="18">
        <v>0.234375</v>
      </c>
      <c r="BA63" s="18"/>
      <c r="BB63" s="18"/>
      <c r="BC63" s="18"/>
      <c r="BD63" s="18"/>
    </row>
    <row r="64" spans="5:56" x14ac:dyDescent="0.25">
      <c r="U64" s="14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>
        <v>0.42621145374449337</v>
      </c>
      <c r="AT64" s="18">
        <v>0.43407707910750509</v>
      </c>
      <c r="AU64" s="18">
        <v>0.44555555555555554</v>
      </c>
      <c r="AV64" s="18">
        <v>0.4251207729468599</v>
      </c>
      <c r="AW64" s="18">
        <v>0.4281150159744409</v>
      </c>
      <c r="AX64" s="18">
        <v>0.41723666210670313</v>
      </c>
      <c r="AY64" s="18">
        <v>0.43160377358490565</v>
      </c>
      <c r="AZ64" s="18">
        <v>0.41507024265644954</v>
      </c>
      <c r="BA64" s="18"/>
      <c r="BB64" s="18"/>
      <c r="BC64" s="18"/>
      <c r="BD64" s="18"/>
    </row>
    <row r="65" spans="21:56" x14ac:dyDescent="0.25">
      <c r="U65" s="14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>
        <v>0.46649484536082475</v>
      </c>
      <c r="AT65" s="18">
        <v>0.46666666666666667</v>
      </c>
      <c r="AU65" s="18">
        <v>0.44935064935064933</v>
      </c>
      <c r="AV65" s="18">
        <v>0.46239554317548748</v>
      </c>
      <c r="AW65" s="18">
        <v>0.44483985765124556</v>
      </c>
      <c r="AX65" s="18">
        <v>0.41017964071856289</v>
      </c>
      <c r="AY65" s="18">
        <v>0.44827586206896552</v>
      </c>
      <c r="AZ65" s="18">
        <v>0.43069306930693069</v>
      </c>
      <c r="BA65" s="18"/>
      <c r="BB65" s="18"/>
      <c r="BC65" s="18"/>
      <c r="BD65" s="18"/>
    </row>
    <row r="66" spans="21:56" x14ac:dyDescent="0.25">
      <c r="U66" s="14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spans="21:56" x14ac:dyDescent="0.25">
      <c r="U67" s="14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>
        <v>0.43396226415094341</v>
      </c>
      <c r="AT67" s="18">
        <v>0.30701754385964913</v>
      </c>
      <c r="AU67" s="18">
        <v>0.4144144144144144</v>
      </c>
      <c r="AV67" s="18">
        <v>0.3611111111111111</v>
      </c>
      <c r="AW67" s="18">
        <v>0.42372881355932202</v>
      </c>
      <c r="AX67" s="18">
        <v>0.30666666666666664</v>
      </c>
      <c r="AY67" s="18">
        <v>0.3146067415730337</v>
      </c>
      <c r="AZ67" s="18">
        <v>0.40740740740740738</v>
      </c>
      <c r="BA67" s="18"/>
      <c r="BB67" s="18"/>
      <c r="BC67" s="18"/>
      <c r="BD67" s="18"/>
    </row>
    <row r="68" spans="21:56" x14ac:dyDescent="0.25">
      <c r="U68" s="14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>
        <v>0.52307692307692311</v>
      </c>
      <c r="AT68" s="18">
        <v>0.51027397260273977</v>
      </c>
      <c r="AU68" s="18">
        <v>0.51851851851851849</v>
      </c>
      <c r="AV68" s="18">
        <v>0.46186440677966101</v>
      </c>
      <c r="AW68" s="18">
        <v>0.47474747474747475</v>
      </c>
      <c r="AX68" s="18">
        <v>0.47150259067357514</v>
      </c>
      <c r="AY68" s="18">
        <v>0.45581395348837211</v>
      </c>
      <c r="AZ68" s="18">
        <v>0.46747967479674796</v>
      </c>
      <c r="BA68" s="18"/>
      <c r="BB68" s="18"/>
      <c r="BC68" s="18"/>
      <c r="BD68" s="18"/>
    </row>
    <row r="69" spans="21:56" x14ac:dyDescent="0.25">
      <c r="U69" s="14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>
        <v>0.47353760445682452</v>
      </c>
      <c r="AT69" s="18">
        <v>0.46782178217821785</v>
      </c>
      <c r="AU69" s="18">
        <v>0.49065420560747663</v>
      </c>
      <c r="AV69" s="18">
        <v>0.42013129102844637</v>
      </c>
      <c r="AW69" s="18">
        <v>0.44857142857142857</v>
      </c>
      <c r="AX69" s="18">
        <v>0.43044619422572178</v>
      </c>
      <c r="AY69" s="18">
        <v>0.4411134903640257</v>
      </c>
      <c r="AZ69" s="18">
        <v>0.40807174887892378</v>
      </c>
      <c r="BA69" s="18"/>
      <c r="BB69" s="18"/>
      <c r="BC69" s="18"/>
      <c r="BD69" s="18"/>
    </row>
    <row r="70" spans="21:56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2" spans="21:56" x14ac:dyDescent="0.25">
      <c r="U72" s="14" t="s">
        <v>19</v>
      </c>
    </row>
    <row r="73" spans="21:56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>
        <v>43831</v>
      </c>
      <c r="AU73" s="16">
        <v>43862</v>
      </c>
      <c r="AV73" s="16">
        <v>43891</v>
      </c>
      <c r="AW73" s="16">
        <v>43922</v>
      </c>
      <c r="AX73" s="16">
        <v>43952</v>
      </c>
      <c r="AY73" s="16">
        <v>43983</v>
      </c>
      <c r="AZ73" s="16">
        <v>44013</v>
      </c>
      <c r="BA73" s="16"/>
      <c r="BB73" s="16"/>
    </row>
    <row r="74" spans="21:56" x14ac:dyDescent="0.25">
      <c r="U74" s="14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>
        <v>6.9400630914826497E-2</v>
      </c>
      <c r="AT74" s="18">
        <v>7.8947368421052627E-2</v>
      </c>
      <c r="AU74" s="18">
        <v>9.66796875E-2</v>
      </c>
      <c r="AV74" s="18">
        <v>0.10532030401737243</v>
      </c>
      <c r="AW74" s="18">
        <v>0.14011976047904193</v>
      </c>
      <c r="AX74" s="18">
        <v>0.18438914027149322</v>
      </c>
      <c r="AY74" s="18">
        <v>0.18617021276595744</v>
      </c>
      <c r="AZ74" s="18">
        <v>0.18037383177570093</v>
      </c>
      <c r="BA74" s="18"/>
      <c r="BB74" s="18"/>
    </row>
    <row r="75" spans="21:56" x14ac:dyDescent="0.25">
      <c r="U75" s="14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>
        <v>2.2408963585434174E-2</v>
      </c>
      <c r="AT75" s="18">
        <v>1.2422360248447204E-2</v>
      </c>
      <c r="AU75" s="18">
        <v>3.2078103207810321E-2</v>
      </c>
      <c r="AV75" s="18">
        <v>3.9215686274509803E-2</v>
      </c>
      <c r="AW75" s="18">
        <v>7.0143884892086325E-2</v>
      </c>
      <c r="AX75" s="18">
        <v>8.6821705426356588E-2</v>
      </c>
      <c r="AY75" s="18">
        <v>0.12739726027397261</v>
      </c>
      <c r="AZ75" s="18">
        <v>0.10591471801925723</v>
      </c>
      <c r="BA75" s="18"/>
      <c r="BB75" s="18"/>
    </row>
    <row r="76" spans="21:56" x14ac:dyDescent="0.25">
      <c r="U76" s="14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>
        <v>0.10638297872340426</v>
      </c>
      <c r="AT76" s="18">
        <v>0.10606060606060606</v>
      </c>
      <c r="AU76" s="18">
        <v>0.15254237288135594</v>
      </c>
      <c r="AV76" s="18">
        <v>0.2</v>
      </c>
      <c r="AW76" s="18">
        <v>0.17391304347826086</v>
      </c>
      <c r="AX76" s="18">
        <v>0.1</v>
      </c>
      <c r="AY76" s="18">
        <v>0.15384615384615385</v>
      </c>
      <c r="AZ76" s="18">
        <v>4.5454545454545456E-2</v>
      </c>
      <c r="BA76" s="18"/>
      <c r="BB76" s="18"/>
    </row>
    <row r="77" spans="21:56" x14ac:dyDescent="0.25">
      <c r="U77" s="14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>
        <v>2.2935779816513763E-2</v>
      </c>
      <c r="AT77" s="18">
        <v>5.2631578947368418E-2</v>
      </c>
      <c r="AU77" s="18">
        <v>7.5117370892018781E-2</v>
      </c>
      <c r="AV77" s="18">
        <v>8.455882352941177E-2</v>
      </c>
      <c r="AW77" s="18">
        <v>0.1</v>
      </c>
      <c r="AX77" s="18">
        <v>0.14937759336099585</v>
      </c>
      <c r="AY77" s="18">
        <v>0.17421602787456447</v>
      </c>
      <c r="AZ77" s="18">
        <v>0.14869888475836432</v>
      </c>
      <c r="BA77" s="18"/>
      <c r="BB77" s="18"/>
    </row>
    <row r="78" spans="21:56" x14ac:dyDescent="0.25">
      <c r="U78" s="14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>
        <v>7.6400679117147707E-2</v>
      </c>
      <c r="AT78" s="18">
        <v>7.1057192374350084E-2</v>
      </c>
      <c r="AU78" s="18">
        <v>9.7682119205298013E-2</v>
      </c>
      <c r="AV78" s="18">
        <v>0.10611510791366907</v>
      </c>
      <c r="AW78" s="18">
        <v>0.13900414937759337</v>
      </c>
      <c r="AX78" s="18">
        <v>0.22444444444444445</v>
      </c>
      <c r="AY78" s="18">
        <v>0.21971252566735114</v>
      </c>
      <c r="AZ78" s="18">
        <v>0.22786885245901639</v>
      </c>
      <c r="BA78" s="18"/>
      <c r="BB78" s="18"/>
    </row>
    <row r="79" spans="21:56" x14ac:dyDescent="0.25">
      <c r="U79" s="14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>
        <v>6.8965517241379309E-2</v>
      </c>
      <c r="AT79" s="18">
        <v>0.11538461538461539</v>
      </c>
      <c r="AU79" s="18">
        <v>5.5555555555555552E-2</v>
      </c>
      <c r="AV79" s="18">
        <v>6.1728395061728392E-2</v>
      </c>
      <c r="AW79" s="18">
        <v>4.5454545454545456E-2</v>
      </c>
      <c r="AX79" s="18">
        <v>0.18421052631578946</v>
      </c>
      <c r="AY79" s="18">
        <v>0.20588235294117646</v>
      </c>
      <c r="AZ79" s="18">
        <v>0.22222222222222221</v>
      </c>
      <c r="BA79" s="18"/>
      <c r="BB79" s="18"/>
    </row>
    <row r="80" spans="21:56" x14ac:dyDescent="0.25">
      <c r="U80" s="14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>
        <v>3.2786885245901641E-2</v>
      </c>
      <c r="AT80" s="18">
        <v>4.5138888888888888E-2</v>
      </c>
      <c r="AU80" s="18">
        <v>5.0387596899224806E-2</v>
      </c>
      <c r="AV80" s="18">
        <v>6.8592057761732855E-2</v>
      </c>
      <c r="AW80" s="18">
        <v>7.6190476190476197E-2</v>
      </c>
      <c r="AX80" s="18">
        <v>0.10550458715596331</v>
      </c>
      <c r="AY80" s="18">
        <v>0.12359550561797752</v>
      </c>
      <c r="AZ80" s="18">
        <v>0.12681159420289856</v>
      </c>
      <c r="BA80" s="18"/>
      <c r="BB80" s="18"/>
    </row>
    <row r="81" spans="21:54" x14ac:dyDescent="0.25">
      <c r="U81" s="14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>
        <v>5.0801094177413054E-2</v>
      </c>
      <c r="AT81" s="18">
        <v>5.1948051948051951E-2</v>
      </c>
      <c r="AU81" s="18">
        <v>6.013021830716201E-2</v>
      </c>
      <c r="AV81" s="18">
        <v>7.769844603107938E-2</v>
      </c>
      <c r="AW81" s="18">
        <v>9.512341962673089E-2</v>
      </c>
      <c r="AX81" s="18">
        <v>0.11251261352169525</v>
      </c>
      <c r="AY81" s="18">
        <v>0.12103258569614897</v>
      </c>
      <c r="AZ81" s="18">
        <v>0.12691466083150985</v>
      </c>
      <c r="BA81" s="18"/>
      <c r="BB81" s="18"/>
    </row>
    <row r="82" spans="21:54" x14ac:dyDescent="0.25">
      <c r="U82" s="14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>
        <v>4.5364891518737675E-2</v>
      </c>
      <c r="AT82" s="18">
        <v>6.6545123062898809E-2</v>
      </c>
      <c r="AU82" s="18">
        <v>7.8234704112337017E-2</v>
      </c>
      <c r="AV82" s="18">
        <v>8.3067092651757185E-2</v>
      </c>
      <c r="AW82" s="18">
        <v>0.10884353741496598</v>
      </c>
      <c r="AX82" s="18">
        <v>0.14016489988221437</v>
      </c>
      <c r="AY82" s="18">
        <v>0.16339193381592554</v>
      </c>
      <c r="AZ82" s="18">
        <v>0.14446529080675422</v>
      </c>
      <c r="BA82" s="18"/>
      <c r="BB82" s="18"/>
    </row>
    <row r="83" spans="21:54" x14ac:dyDescent="0.25">
      <c r="U83" s="14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1.5772870662460567E-3</v>
      </c>
      <c r="AX83" s="18">
        <v>0</v>
      </c>
      <c r="AY83" s="18">
        <v>1.1655011655011655E-3</v>
      </c>
      <c r="AZ83" s="18">
        <v>0</v>
      </c>
      <c r="BA83" s="18"/>
      <c r="BB83" s="18"/>
    </row>
    <row r="84" spans="21:54" x14ac:dyDescent="0.25">
      <c r="U84" s="14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>
        <v>9.9009900990099015E-2</v>
      </c>
      <c r="AT84" s="18">
        <v>8.4070796460176997E-2</v>
      </c>
      <c r="AU84" s="18">
        <v>9.6916299559471369E-2</v>
      </c>
      <c r="AV84" s="18">
        <v>0.11061946902654868</v>
      </c>
      <c r="AW84" s="18">
        <v>0.16535433070866143</v>
      </c>
      <c r="AX84" s="18">
        <v>0.11811023622047244</v>
      </c>
      <c r="AY84" s="18">
        <v>0.17777777777777778</v>
      </c>
      <c r="AZ84" s="18">
        <v>9.7142857142857142E-2</v>
      </c>
      <c r="BA84" s="18"/>
      <c r="BB84" s="18"/>
    </row>
    <row r="85" spans="21:54" x14ac:dyDescent="0.25">
      <c r="U85" s="14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>
        <v>5.0761421319796954E-2</v>
      </c>
      <c r="AT85" s="18">
        <v>8.2661290322580641E-2</v>
      </c>
      <c r="AU85" s="18">
        <v>0.11080332409972299</v>
      </c>
      <c r="AV85" s="18">
        <v>0.10432569974554708</v>
      </c>
      <c r="AW85" s="18">
        <v>0.14239482200647249</v>
      </c>
      <c r="AX85" s="18">
        <v>0.15759312320916904</v>
      </c>
      <c r="AY85" s="18">
        <v>0.18443804034582131</v>
      </c>
      <c r="AZ85" s="18">
        <v>0.17974683544303796</v>
      </c>
      <c r="BA85" s="18"/>
      <c r="BB85" s="18"/>
    </row>
    <row r="86" spans="21:54" x14ac:dyDescent="0.25">
      <c r="U86" s="14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>
        <v>6.0941828254847646E-2</v>
      </c>
      <c r="AT86" s="18">
        <v>7.6271186440677971E-2</v>
      </c>
      <c r="AU86" s="18">
        <v>9.8321342925659472E-2</v>
      </c>
      <c r="AV86" s="18">
        <v>0.11907386990077178</v>
      </c>
      <c r="AW86" s="18">
        <v>0.12617449664429531</v>
      </c>
      <c r="AX86" s="18">
        <v>0.15473145780051151</v>
      </c>
      <c r="AY86" s="18">
        <v>0.19141914191419143</v>
      </c>
      <c r="AZ86" s="18">
        <v>0.1806020066889632</v>
      </c>
      <c r="BA86" s="18"/>
      <c r="BB86" s="18"/>
    </row>
    <row r="87" spans="21:54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9" spans="21:54" x14ac:dyDescent="0.25">
      <c r="U89" s="14" t="s">
        <v>18</v>
      </c>
    </row>
    <row r="90" spans="21:54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>
        <v>43831</v>
      </c>
      <c r="AU90" s="16">
        <v>43862</v>
      </c>
      <c r="AV90" s="16">
        <v>43891</v>
      </c>
      <c r="AW90" s="16">
        <v>43922</v>
      </c>
      <c r="AX90" s="16">
        <v>43952</v>
      </c>
      <c r="AY90" s="16">
        <v>43983</v>
      </c>
      <c r="AZ90" s="16">
        <v>44013</v>
      </c>
      <c r="BA90" s="16"/>
      <c r="BB90" s="16"/>
    </row>
    <row r="91" spans="21:54" x14ac:dyDescent="0.25">
      <c r="U91" s="14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>
        <v>0</v>
      </c>
      <c r="AT91" s="18">
        <v>0.42857142857142855</v>
      </c>
      <c r="AU91" s="18"/>
      <c r="AV91" s="18"/>
      <c r="AW91" s="18">
        <v>0.33333333333333331</v>
      </c>
      <c r="AX91" s="18">
        <v>0.1111111111111111</v>
      </c>
      <c r="AY91" s="18">
        <v>0</v>
      </c>
      <c r="AZ91" s="18">
        <v>0</v>
      </c>
      <c r="BA91" s="18"/>
    </row>
    <row r="92" spans="21:54" x14ac:dyDescent="0.25">
      <c r="U92" s="14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>
        <v>0.66666666666666663</v>
      </c>
      <c r="AS92" s="18"/>
      <c r="AT92" s="18">
        <v>0.72727272727272729</v>
      </c>
      <c r="AU92" s="18"/>
      <c r="AV92" s="18">
        <v>1</v>
      </c>
      <c r="AW92" s="18">
        <v>1</v>
      </c>
      <c r="AX92" s="18">
        <v>0.66666666666666663</v>
      </c>
      <c r="AY92" s="18">
        <v>1</v>
      </c>
      <c r="AZ92" s="18">
        <v>0.83333333333333337</v>
      </c>
      <c r="BA92" s="18"/>
    </row>
    <row r="93" spans="21:54" x14ac:dyDescent="0.25">
      <c r="U93" s="14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  <c r="AT93" s="18">
        <v>1</v>
      </c>
      <c r="AU93" s="18"/>
      <c r="AV93" s="18"/>
      <c r="AW93" s="18"/>
      <c r="AX93" s="18"/>
      <c r="AY93" s="18"/>
      <c r="AZ93" s="18"/>
      <c r="BA93" s="18"/>
    </row>
    <row r="94" spans="21:54" x14ac:dyDescent="0.25">
      <c r="U94" s="14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  <c r="AT94" s="18"/>
      <c r="AU94" s="18"/>
      <c r="AV94" s="18"/>
      <c r="AW94" s="18"/>
      <c r="AX94" s="18"/>
      <c r="AY94" s="18">
        <v>0</v>
      </c>
      <c r="AZ94" s="18">
        <v>0.5</v>
      </c>
      <c r="BA94" s="18"/>
    </row>
    <row r="95" spans="21:54" x14ac:dyDescent="0.25">
      <c r="U95" s="14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  <c r="AT95" s="18">
        <v>0.58333333333333337</v>
      </c>
      <c r="AU95" s="18">
        <v>1</v>
      </c>
      <c r="AV95" s="18"/>
      <c r="AW95" s="18"/>
      <c r="AX95" s="18">
        <v>0.33333333333333331</v>
      </c>
      <c r="AY95" s="18">
        <v>1</v>
      </c>
      <c r="AZ95" s="18">
        <v>0.5</v>
      </c>
      <c r="BA95" s="18"/>
    </row>
    <row r="96" spans="21:54" x14ac:dyDescent="0.25">
      <c r="U96" s="14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>
        <v>0</v>
      </c>
      <c r="AT96" s="18"/>
      <c r="AU96" s="18"/>
      <c r="AV96" s="18"/>
      <c r="AW96" s="18"/>
      <c r="AX96" s="18"/>
      <c r="AY96" s="18"/>
      <c r="AZ96" s="18"/>
      <c r="BA96" s="18"/>
    </row>
    <row r="97" spans="21:54" x14ac:dyDescent="0.25">
      <c r="U97" s="14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  <c r="AT97" s="18">
        <v>0.2</v>
      </c>
      <c r="AU97" s="18"/>
      <c r="AV97" s="18">
        <v>1</v>
      </c>
      <c r="AW97" s="18"/>
      <c r="AX97" s="18">
        <v>0</v>
      </c>
      <c r="AY97" s="18">
        <v>0</v>
      </c>
      <c r="AZ97" s="18">
        <v>0.33333333333333331</v>
      </c>
      <c r="BA97" s="18"/>
    </row>
    <row r="98" spans="21:54" x14ac:dyDescent="0.25">
      <c r="U98" s="14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>
        <v>0.5714285714285714</v>
      </c>
      <c r="AS98" s="18">
        <v>0</v>
      </c>
      <c r="AT98" s="18">
        <v>0.70454545454545459</v>
      </c>
      <c r="AU98" s="18">
        <v>0.75</v>
      </c>
      <c r="AV98" s="18">
        <v>0.75</v>
      </c>
      <c r="AW98" s="18">
        <v>0.75</v>
      </c>
      <c r="AX98" s="18">
        <v>0.625</v>
      </c>
      <c r="AY98" s="18">
        <v>0.3</v>
      </c>
      <c r="AZ98" s="18">
        <v>0.2</v>
      </c>
      <c r="BA98" s="18"/>
    </row>
    <row r="99" spans="21:54" x14ac:dyDescent="0.25">
      <c r="U99" s="14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>
        <v>0.66666666666666663</v>
      </c>
      <c r="AS99" s="18">
        <v>1</v>
      </c>
      <c r="AT99" s="18">
        <v>0.66666666666666663</v>
      </c>
      <c r="AU99" s="18">
        <v>1</v>
      </c>
      <c r="AV99" s="18">
        <v>1</v>
      </c>
      <c r="AW99" s="18">
        <v>1</v>
      </c>
      <c r="AX99" s="18">
        <v>0.4</v>
      </c>
      <c r="AY99" s="18">
        <v>0.5</v>
      </c>
      <c r="AZ99" s="18">
        <v>0.4</v>
      </c>
      <c r="BA99" s="18"/>
    </row>
    <row r="100" spans="21:54" x14ac:dyDescent="0.25">
      <c r="U100" s="14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>
        <v>0.5714285714285714</v>
      </c>
      <c r="AS100" s="18">
        <v>0.83333333333333337</v>
      </c>
      <c r="AT100" s="18">
        <v>0.875</v>
      </c>
      <c r="AU100" s="18">
        <v>0.5</v>
      </c>
      <c r="AV100" s="18">
        <v>1</v>
      </c>
      <c r="AW100" s="18">
        <v>0.8</v>
      </c>
      <c r="AX100" s="18">
        <v>0.21428571428571427</v>
      </c>
      <c r="AY100" s="18">
        <v>0.5</v>
      </c>
      <c r="AZ100" s="18">
        <v>0.33333333333333331</v>
      </c>
      <c r="BA100" s="18"/>
    </row>
    <row r="101" spans="21:54" x14ac:dyDescent="0.25">
      <c r="U101" s="14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  <c r="AT101" s="18">
        <v>0.75</v>
      </c>
      <c r="AU101" s="18"/>
      <c r="AV101" s="18"/>
      <c r="AW101" s="18"/>
      <c r="AX101" s="18"/>
      <c r="AY101" s="18">
        <v>0</v>
      </c>
      <c r="AZ101" s="18"/>
      <c r="BA101" s="18"/>
    </row>
    <row r="102" spans="21:54" x14ac:dyDescent="0.25">
      <c r="U102" s="14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>
        <v>0.33333333333333331</v>
      </c>
      <c r="AS102" s="18">
        <v>1</v>
      </c>
      <c r="AT102" s="18">
        <v>0.5</v>
      </c>
      <c r="AU102" s="18"/>
      <c r="AV102" s="18">
        <v>0.5</v>
      </c>
      <c r="AW102" s="18">
        <v>1</v>
      </c>
      <c r="AX102" s="18">
        <v>1</v>
      </c>
      <c r="AY102" s="18">
        <v>0</v>
      </c>
      <c r="AZ102" s="18">
        <v>1</v>
      </c>
      <c r="BA102" s="18"/>
    </row>
    <row r="103" spans="21:54" x14ac:dyDescent="0.25">
      <c r="U103" s="14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>
        <v>1</v>
      </c>
      <c r="AT103" s="18">
        <v>0.6</v>
      </c>
      <c r="AU103" s="18">
        <v>1</v>
      </c>
      <c r="AV103" s="18">
        <v>1</v>
      </c>
      <c r="AW103" s="18">
        <v>1</v>
      </c>
      <c r="AX103" s="18">
        <v>0.4</v>
      </c>
      <c r="AY103" s="18">
        <v>0.25</v>
      </c>
      <c r="AZ103" s="18">
        <v>0.27272727272727271</v>
      </c>
      <c r="BA103" s="18"/>
    </row>
    <row r="106" spans="21:54" x14ac:dyDescent="0.25">
      <c r="U106" s="14" t="s">
        <v>17</v>
      </c>
    </row>
    <row r="107" spans="21:54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>
        <v>43831</v>
      </c>
      <c r="AU107" s="16">
        <v>43862</v>
      </c>
      <c r="AV107" s="16">
        <v>43891</v>
      </c>
      <c r="AW107" s="16">
        <v>43922</v>
      </c>
      <c r="AX107" s="16">
        <v>43952</v>
      </c>
      <c r="AY107" s="16">
        <v>43983</v>
      </c>
      <c r="AZ107" s="16">
        <v>44013</v>
      </c>
      <c r="BA107" s="16"/>
      <c r="BB107" s="16"/>
    </row>
    <row r="108" spans="21:54" x14ac:dyDescent="0.25">
      <c r="U108" s="14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>
        <v>1</v>
      </c>
      <c r="AS108" s="18">
        <v>1</v>
      </c>
      <c r="AT108" s="18">
        <v>1</v>
      </c>
      <c r="AU108" s="18">
        <v>1</v>
      </c>
      <c r="AV108" s="18">
        <v>1</v>
      </c>
      <c r="AW108" s="18">
        <v>1</v>
      </c>
      <c r="AX108" s="18">
        <v>1</v>
      </c>
      <c r="AY108" s="18">
        <v>1</v>
      </c>
      <c r="AZ108" s="18">
        <v>1</v>
      </c>
      <c r="BA108" s="18"/>
      <c r="BB108" s="18"/>
    </row>
    <row r="109" spans="21:54" x14ac:dyDescent="0.25">
      <c r="U109" s="14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>
        <v>1</v>
      </c>
      <c r="AT109" s="18">
        <v>1</v>
      </c>
      <c r="AU109" s="18">
        <v>1</v>
      </c>
      <c r="AV109" s="18">
        <v>1</v>
      </c>
      <c r="AW109" s="18"/>
      <c r="AX109" s="18">
        <v>1</v>
      </c>
      <c r="AY109" s="18"/>
      <c r="AZ109" s="18">
        <v>1</v>
      </c>
      <c r="BA109" s="18"/>
      <c r="BB109" s="18"/>
    </row>
    <row r="110" spans="21:54" x14ac:dyDescent="0.25">
      <c r="U110" s="14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>
        <v>1</v>
      </c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spans="21:54" x14ac:dyDescent="0.25">
      <c r="U111" s="14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21:54" x14ac:dyDescent="0.25">
      <c r="U112" s="14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>
        <v>1</v>
      </c>
      <c r="AS112" s="18">
        <v>1</v>
      </c>
      <c r="AT112" s="18"/>
      <c r="AU112" s="18"/>
      <c r="AV112" s="18">
        <v>1</v>
      </c>
      <c r="AW112" s="18">
        <v>1</v>
      </c>
      <c r="AX112" s="18">
        <v>1</v>
      </c>
      <c r="AY112" s="18">
        <v>1</v>
      </c>
      <c r="AZ112" s="18">
        <v>1</v>
      </c>
      <c r="BA112" s="18"/>
      <c r="BB112" s="18"/>
    </row>
    <row r="113" spans="21:54" x14ac:dyDescent="0.25">
      <c r="U113" s="14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21:54" x14ac:dyDescent="0.25">
      <c r="U114" s="14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spans="21:54" x14ac:dyDescent="0.25">
      <c r="U115" s="14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1</v>
      </c>
      <c r="AS115" s="18">
        <v>1</v>
      </c>
      <c r="AT115" s="18">
        <v>1</v>
      </c>
      <c r="AU115" s="18">
        <v>1</v>
      </c>
      <c r="AV115" s="18">
        <v>1</v>
      </c>
      <c r="AW115" s="18">
        <v>1</v>
      </c>
      <c r="AX115" s="18">
        <v>1</v>
      </c>
      <c r="AY115" s="18">
        <v>1</v>
      </c>
      <c r="AZ115" s="18">
        <v>1</v>
      </c>
      <c r="BA115" s="18"/>
      <c r="BB115" s="18"/>
    </row>
    <row r="116" spans="21:54" x14ac:dyDescent="0.25">
      <c r="U116" s="14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1</v>
      </c>
      <c r="AS116" s="18">
        <v>1</v>
      </c>
      <c r="AT116" s="18">
        <v>1</v>
      </c>
      <c r="AU116" s="18">
        <v>1</v>
      </c>
      <c r="AV116" s="18">
        <v>1</v>
      </c>
      <c r="AW116" s="18">
        <v>1</v>
      </c>
      <c r="AX116" s="18">
        <v>1</v>
      </c>
      <c r="AY116" s="18">
        <v>1</v>
      </c>
      <c r="AZ116" s="18">
        <v>1</v>
      </c>
      <c r="BA116" s="18"/>
      <c r="BB116" s="18"/>
    </row>
    <row r="117" spans="21:54" x14ac:dyDescent="0.25">
      <c r="U117" s="14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1</v>
      </c>
      <c r="AS117" s="18">
        <v>1</v>
      </c>
      <c r="AT117" s="18">
        <v>1</v>
      </c>
      <c r="AU117" s="18">
        <v>1</v>
      </c>
      <c r="AV117" s="18">
        <v>1</v>
      </c>
      <c r="AW117" s="18">
        <v>1</v>
      </c>
      <c r="AX117" s="18">
        <v>1</v>
      </c>
      <c r="AY117" s="18">
        <v>1</v>
      </c>
      <c r="AZ117" s="18">
        <v>1</v>
      </c>
      <c r="BA117" s="18"/>
      <c r="BB117" s="18"/>
    </row>
    <row r="118" spans="21:54" x14ac:dyDescent="0.25">
      <c r="U118" s="14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>
        <v>1</v>
      </c>
      <c r="AU118" s="18">
        <v>1</v>
      </c>
      <c r="AV118" s="18"/>
      <c r="AW118" s="18"/>
      <c r="AX118" s="18">
        <v>1</v>
      </c>
      <c r="AY118" s="18"/>
      <c r="AZ118" s="18"/>
      <c r="BA118" s="18"/>
      <c r="BB118" s="18"/>
    </row>
    <row r="119" spans="21:54" x14ac:dyDescent="0.25">
      <c r="U119" s="14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21:54" x14ac:dyDescent="0.25">
      <c r="U120" s="14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>
        <v>1</v>
      </c>
      <c r="AU120" s="18"/>
      <c r="AV120" s="18"/>
      <c r="AW120" s="18"/>
      <c r="AX120" s="18"/>
      <c r="AY120" s="18"/>
      <c r="AZ120" s="18"/>
      <c r="BA120" s="18"/>
      <c r="BB120" s="18"/>
    </row>
    <row r="123" spans="21:54" x14ac:dyDescent="0.25">
      <c r="U123" s="14" t="s">
        <v>16</v>
      </c>
    </row>
    <row r="124" spans="21:54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>
        <v>43831</v>
      </c>
      <c r="AU124" s="16">
        <v>43862</v>
      </c>
      <c r="AV124" s="16">
        <v>43891</v>
      </c>
      <c r="AW124" s="16">
        <v>43922</v>
      </c>
      <c r="AX124" s="16">
        <v>43952</v>
      </c>
      <c r="AY124" s="16">
        <v>43983</v>
      </c>
      <c r="AZ124" s="16">
        <v>44013</v>
      </c>
      <c r="BA124" s="16"/>
      <c r="BB124" s="16"/>
    </row>
    <row r="125" spans="21:54" x14ac:dyDescent="0.25">
      <c r="U125" s="14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>
        <v>0.34043173862310383</v>
      </c>
      <c r="AT125" s="18">
        <v>0.2955043859649123</v>
      </c>
      <c r="AU125" s="18">
        <v>0.28008874098724346</v>
      </c>
      <c r="AV125" s="18">
        <v>0.26836492890995262</v>
      </c>
      <c r="AW125" s="18">
        <v>0.25889266934735539</v>
      </c>
      <c r="AX125" s="18">
        <v>0.2501609787508049</v>
      </c>
      <c r="AY125" s="18">
        <v>0.19689836610357242</v>
      </c>
      <c r="AZ125" s="18">
        <v>0.15976482617586912</v>
      </c>
      <c r="BA125" s="18"/>
      <c r="BB125" s="18"/>
    </row>
    <row r="126" spans="21:54" x14ac:dyDescent="0.25">
      <c r="U126" s="14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>
        <v>0.45551894563426687</v>
      </c>
      <c r="AT126" s="18">
        <v>0.42910587355031798</v>
      </c>
      <c r="AU126" s="18">
        <v>0.37675213675213676</v>
      </c>
      <c r="AV126" s="18">
        <v>0.34195872911889946</v>
      </c>
      <c r="AW126" s="18">
        <v>0.33130699088145898</v>
      </c>
      <c r="AX126" s="18">
        <v>0.31562280084447575</v>
      </c>
      <c r="AY126" s="18">
        <v>0.28942486085343228</v>
      </c>
      <c r="AZ126" s="18">
        <v>0.22908842608398772</v>
      </c>
      <c r="BA126" s="18"/>
      <c r="BB126" s="18"/>
    </row>
    <row r="127" spans="21:54" x14ac:dyDescent="0.25">
      <c r="U127" s="14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>
        <v>0.33167701863354038</v>
      </c>
      <c r="AT127" s="18">
        <v>0.31628532974427992</v>
      </c>
      <c r="AU127" s="18">
        <v>0.30927835051546393</v>
      </c>
      <c r="AV127" s="18">
        <v>0.2953451043338684</v>
      </c>
      <c r="AW127" s="18">
        <v>0.25321888412017168</v>
      </c>
      <c r="AX127" s="18">
        <v>0.22455089820359281</v>
      </c>
      <c r="AY127" s="18">
        <v>0.22348484848484848</v>
      </c>
      <c r="AZ127" s="18">
        <v>0.18137254901960784</v>
      </c>
      <c r="BA127" s="18"/>
      <c r="BB127" s="18"/>
    </row>
    <row r="128" spans="21:54" x14ac:dyDescent="0.25">
      <c r="U128" s="14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>
        <v>0.30871003307607497</v>
      </c>
      <c r="AT128" s="18">
        <v>0.28210757409440174</v>
      </c>
      <c r="AU128" s="18">
        <v>0.25541619156214368</v>
      </c>
      <c r="AV128" s="18">
        <v>0.23690205011389523</v>
      </c>
      <c r="AW128" s="18">
        <v>0.22743259085580306</v>
      </c>
      <c r="AX128" s="18">
        <v>0.22711058263971462</v>
      </c>
      <c r="AY128" s="18">
        <v>0.21198668146503885</v>
      </c>
      <c r="AZ128" s="18">
        <v>0.16513761467889909</v>
      </c>
      <c r="BA128" s="18"/>
      <c r="BB128" s="18"/>
    </row>
    <row r="129" spans="21:54" x14ac:dyDescent="0.25">
      <c r="U129" s="14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>
        <v>0.46463414634146344</v>
      </c>
      <c r="AT129" s="18">
        <v>0.40772288472458829</v>
      </c>
      <c r="AU129" s="18">
        <v>0.34174553101997895</v>
      </c>
      <c r="AV129" s="18">
        <v>0.30201342281879195</v>
      </c>
      <c r="AW129" s="18">
        <v>0.26580310880829017</v>
      </c>
      <c r="AX129" s="18">
        <v>0.23997970573313038</v>
      </c>
      <c r="AY129" s="18">
        <v>0.23058133854421103</v>
      </c>
      <c r="AZ129" s="18">
        <v>0.19310344827586207</v>
      </c>
      <c r="BA129" s="18"/>
      <c r="BB129" s="18"/>
    </row>
    <row r="130" spans="21:54" x14ac:dyDescent="0.25">
      <c r="U130" s="14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>
        <v>0.27906976744186046</v>
      </c>
      <c r="AT130" s="18">
        <v>0.27058823529411763</v>
      </c>
      <c r="AU130" s="18">
        <v>0.25555555555555554</v>
      </c>
      <c r="AV130" s="18">
        <v>0.24</v>
      </c>
      <c r="AW130" s="18">
        <v>0.26373626373626374</v>
      </c>
      <c r="AX130" s="18">
        <v>0.3</v>
      </c>
      <c r="AY130" s="18">
        <v>0.28735632183908044</v>
      </c>
      <c r="AZ130" s="18">
        <v>0.2441860465116279</v>
      </c>
      <c r="BA130" s="18"/>
      <c r="BB130" s="18"/>
    </row>
    <row r="131" spans="21:54" x14ac:dyDescent="0.25">
      <c r="U131" s="14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>
        <v>0.1718931475029036</v>
      </c>
      <c r="AT131" s="18">
        <v>0.1616052060737527</v>
      </c>
      <c r="AU131" s="18">
        <v>0.15142276422764228</v>
      </c>
      <c r="AV131" s="18">
        <v>0.15160075329566855</v>
      </c>
      <c r="AW131" s="18">
        <v>0.1487603305785124</v>
      </c>
      <c r="AX131" s="18">
        <v>0.15758176412289396</v>
      </c>
      <c r="AY131" s="18">
        <v>0.15143120960295475</v>
      </c>
      <c r="AZ131" s="18">
        <v>0.12807463952502121</v>
      </c>
      <c r="BA131" s="18"/>
      <c r="BB131" s="18"/>
    </row>
    <row r="132" spans="21:54" x14ac:dyDescent="0.25">
      <c r="U132" s="14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>
        <v>0.29990714948932218</v>
      </c>
      <c r="AT132" s="18">
        <v>0.2865156418554477</v>
      </c>
      <c r="AU132" s="18">
        <v>0.27243793761935076</v>
      </c>
      <c r="AV132" s="18">
        <v>0.25702393340270552</v>
      </c>
      <c r="AW132" s="18">
        <v>0.24950711938663747</v>
      </c>
      <c r="AX132" s="18">
        <v>0.24109682557742632</v>
      </c>
      <c r="AY132" s="18">
        <v>0.23098913664951401</v>
      </c>
      <c r="AZ132" s="18">
        <v>0.19288061336254109</v>
      </c>
      <c r="BA132" s="18"/>
      <c r="BB132" s="18"/>
    </row>
    <row r="133" spans="21:54" x14ac:dyDescent="0.25">
      <c r="U133" s="14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>
        <v>0.33831325301204818</v>
      </c>
      <c r="AT133" s="18">
        <v>0.31013685919740197</v>
      </c>
      <c r="AU133" s="18">
        <v>0.29102533743784037</v>
      </c>
      <c r="AV133" s="18">
        <v>0.27819905213270141</v>
      </c>
      <c r="AW133" s="18">
        <v>0.27680552132117325</v>
      </c>
      <c r="AX133" s="18">
        <v>0.26370409792442789</v>
      </c>
      <c r="AY133" s="18">
        <v>0.25731936610260542</v>
      </c>
      <c r="AZ133" s="18">
        <v>0.22759562841530054</v>
      </c>
      <c r="BA133" s="18"/>
      <c r="BB133" s="18"/>
    </row>
    <row r="134" spans="21:54" x14ac:dyDescent="0.25">
      <c r="U134" s="14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>
        <v>0.61334745762711862</v>
      </c>
      <c r="AT134" s="18">
        <v>0.55384615384615388</v>
      </c>
      <c r="AU134" s="18">
        <v>0.51147842056932968</v>
      </c>
      <c r="AV134" s="18">
        <v>0.46724890829694321</v>
      </c>
      <c r="AW134" s="18">
        <v>0.42222222222222222</v>
      </c>
      <c r="AX134" s="18">
        <v>0.38998035363457761</v>
      </c>
      <c r="AY134" s="18">
        <v>0.3472348141432457</v>
      </c>
      <c r="AZ134" s="18">
        <v>0.29437609841827767</v>
      </c>
      <c r="BA134" s="18"/>
      <c r="BB134" s="18"/>
    </row>
    <row r="135" spans="21:54" x14ac:dyDescent="0.25">
      <c r="U135" s="14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>
        <v>0.38335435056746531</v>
      </c>
      <c r="AT135" s="18">
        <v>0.36225087924970689</v>
      </c>
      <c r="AU135" s="18">
        <v>0.32723112128146453</v>
      </c>
      <c r="AV135" s="18">
        <v>0.2911111111111111</v>
      </c>
      <c r="AW135" s="18">
        <v>0.27541371158392436</v>
      </c>
      <c r="AX135" s="18">
        <v>0.26633165829145727</v>
      </c>
      <c r="AY135" s="18">
        <v>0.23974358974358975</v>
      </c>
      <c r="AZ135" s="18">
        <v>0.18988902589395806</v>
      </c>
      <c r="BA135" s="18"/>
      <c r="BB135" s="18"/>
    </row>
    <row r="136" spans="21:54" x14ac:dyDescent="0.25">
      <c r="U136" s="14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>
        <v>0.37685774946921446</v>
      </c>
      <c r="AT136" s="18">
        <v>0.34201123021949975</v>
      </c>
      <c r="AU136" s="18">
        <v>0.31337648327939588</v>
      </c>
      <c r="AV136" s="18">
        <v>0.29694323144104806</v>
      </c>
      <c r="AW136" s="18">
        <v>0.29542790152403281</v>
      </c>
      <c r="AX136" s="18">
        <v>0.27843601895734599</v>
      </c>
      <c r="AY136" s="18">
        <v>0.24489795918367346</v>
      </c>
      <c r="AZ136" s="18">
        <v>0.18547959724430313</v>
      </c>
      <c r="BA136" s="18"/>
      <c r="BB136" s="18"/>
    </row>
    <row r="137" spans="21:54" x14ac:dyDescent="0.25">
      <c r="U137" s="14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>
        <v>0.35636363636363638</v>
      </c>
      <c r="AT137" s="18">
        <v>0.3380067052727827</v>
      </c>
      <c r="AU137" s="18">
        <v>0.31755676367125041</v>
      </c>
      <c r="AV137" s="18">
        <v>0.30327362569487337</v>
      </c>
      <c r="AW137" s="18">
        <v>0.29178651326302335</v>
      </c>
      <c r="AX137" s="18">
        <v>0.28566732412886259</v>
      </c>
      <c r="AY137" s="18">
        <v>0.26930320150659132</v>
      </c>
      <c r="AZ137" s="18">
        <v>0.23840048840048841</v>
      </c>
      <c r="BA137" s="18"/>
      <c r="BB137" s="18"/>
    </row>
    <row r="138" spans="21:54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40" spans="21:54" x14ac:dyDescent="0.25">
      <c r="U140" s="14" t="s">
        <v>36</v>
      </c>
    </row>
    <row r="141" spans="21:54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>
        <v>43831</v>
      </c>
      <c r="AU141" s="16">
        <v>43862</v>
      </c>
      <c r="AV141" s="16">
        <v>43891</v>
      </c>
      <c r="AW141" s="16">
        <v>43922</v>
      </c>
      <c r="AX141" s="16">
        <v>43952</v>
      </c>
      <c r="AY141" s="16">
        <v>43983</v>
      </c>
      <c r="AZ141" s="16">
        <v>44013</v>
      </c>
      <c r="BA141" s="16"/>
      <c r="BB141" s="16"/>
    </row>
    <row r="142" spans="21:54" x14ac:dyDescent="0.25">
      <c r="U142" s="14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>
        <v>0.98633017875920082</v>
      </c>
      <c r="AT142" s="18">
        <v>0.96862348178137647</v>
      </c>
      <c r="AU142" s="18">
        <v>0.9912109375</v>
      </c>
      <c r="AV142" s="18">
        <v>0.99782844733984799</v>
      </c>
      <c r="AW142" s="18">
        <v>0.99880239520958081</v>
      </c>
      <c r="AX142" s="18">
        <v>0.99886877828054299</v>
      </c>
      <c r="AY142" s="18">
        <v>1</v>
      </c>
      <c r="AZ142" s="18">
        <v>1</v>
      </c>
      <c r="BA142" s="18"/>
    </row>
    <row r="143" spans="21:54" x14ac:dyDescent="0.25">
      <c r="U143" s="14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>
        <v>0.99719887955182074</v>
      </c>
      <c r="AT143" s="18">
        <v>0.99875776397515525</v>
      </c>
      <c r="AU143" s="18">
        <v>0.99721059972105996</v>
      </c>
      <c r="AV143" s="18">
        <v>1</v>
      </c>
      <c r="AW143" s="18">
        <v>0.99820143884892087</v>
      </c>
      <c r="AX143" s="18">
        <v>1</v>
      </c>
      <c r="AY143" s="18">
        <v>0.99726027397260275</v>
      </c>
      <c r="AZ143" s="18">
        <v>0.99862448418156813</v>
      </c>
      <c r="BA143" s="18"/>
    </row>
    <row r="144" spans="21:54" x14ac:dyDescent="0.25">
      <c r="U144" s="14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>
        <v>0.96808510638297873</v>
      </c>
      <c r="AT144" s="18">
        <v>0.96969696969696972</v>
      </c>
      <c r="AU144" s="18">
        <v>1</v>
      </c>
      <c r="AV144" s="18">
        <v>1</v>
      </c>
      <c r="AW144" s="18">
        <v>1</v>
      </c>
      <c r="AX144" s="18">
        <v>1</v>
      </c>
      <c r="AY144" s="18">
        <v>1</v>
      </c>
      <c r="AZ144" s="18">
        <v>1</v>
      </c>
      <c r="BA144" s="18"/>
    </row>
    <row r="145" spans="21:54" x14ac:dyDescent="0.25">
      <c r="U145" s="14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>
        <v>0.99541284403669728</v>
      </c>
      <c r="AT145" s="18">
        <v>1</v>
      </c>
      <c r="AU145" s="18">
        <v>1</v>
      </c>
      <c r="AV145" s="18">
        <v>1</v>
      </c>
      <c r="AW145" s="18">
        <v>0.99473684210526314</v>
      </c>
      <c r="AX145" s="18">
        <v>1</v>
      </c>
      <c r="AY145" s="18">
        <v>0.99651567944250874</v>
      </c>
      <c r="AZ145" s="18">
        <v>1</v>
      </c>
      <c r="BA145" s="18"/>
    </row>
    <row r="146" spans="21:54" x14ac:dyDescent="0.25">
      <c r="U146" s="14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>
        <v>0.99660441426146007</v>
      </c>
      <c r="AT146" s="18">
        <v>0.99653379549393417</v>
      </c>
      <c r="AU146" s="18">
        <v>1</v>
      </c>
      <c r="AV146" s="18">
        <v>1</v>
      </c>
      <c r="AW146" s="18">
        <v>1</v>
      </c>
      <c r="AX146" s="18">
        <v>0.99555555555555553</v>
      </c>
      <c r="AY146" s="18">
        <v>0.9958932238193019</v>
      </c>
      <c r="AZ146" s="18">
        <v>0.9950819672131147</v>
      </c>
      <c r="BA146" s="18"/>
    </row>
    <row r="147" spans="21:54" x14ac:dyDescent="0.25">
      <c r="U147" s="14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>
        <v>0.93103448275862066</v>
      </c>
      <c r="AT147" s="18">
        <v>0.96153846153846156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/>
    </row>
    <row r="148" spans="21:54" x14ac:dyDescent="0.25">
      <c r="U148" s="14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>
        <v>1</v>
      </c>
      <c r="AT148" s="18">
        <v>1</v>
      </c>
      <c r="AU148" s="18">
        <v>0.99612403100775193</v>
      </c>
      <c r="AV148" s="18">
        <v>0.99638989169675085</v>
      </c>
      <c r="AW148" s="18">
        <v>1</v>
      </c>
      <c r="AX148" s="18">
        <v>0.99082568807339455</v>
      </c>
      <c r="AY148" s="18">
        <v>1</v>
      </c>
      <c r="AZ148" s="18">
        <v>0.99637681159420288</v>
      </c>
      <c r="BA148" s="18"/>
    </row>
    <row r="149" spans="21:54" x14ac:dyDescent="0.25">
      <c r="U149" s="14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>
        <v>0.98983978116451743</v>
      </c>
      <c r="AT149" s="18">
        <v>0.97871572871572876</v>
      </c>
      <c r="AU149" s="18">
        <v>0.96553044810417465</v>
      </c>
      <c r="AV149" s="18">
        <v>0.97354052918941625</v>
      </c>
      <c r="AW149" s="18">
        <v>0.97110174593618304</v>
      </c>
      <c r="AX149" s="18">
        <v>0.97174571140262356</v>
      </c>
      <c r="AY149" s="18">
        <v>0.97460854845535339</v>
      </c>
      <c r="AZ149" s="18">
        <v>0.97811816192560175</v>
      </c>
      <c r="BA149" s="18"/>
    </row>
    <row r="150" spans="21:54" x14ac:dyDescent="0.25">
      <c r="U150" s="14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>
        <v>0.98224852071005919</v>
      </c>
      <c r="AT150" s="18">
        <v>0.9781221513217867</v>
      </c>
      <c r="AU150" s="18">
        <v>0.96990972918756269</v>
      </c>
      <c r="AV150" s="18">
        <v>0.98189563365282218</v>
      </c>
      <c r="AW150" s="18">
        <v>0.98503401360544218</v>
      </c>
      <c r="AX150" s="18">
        <v>0.97290930506478213</v>
      </c>
      <c r="AY150" s="18">
        <v>0.9824198552223371</v>
      </c>
      <c r="AZ150" s="18">
        <v>0.98780487804878048</v>
      </c>
      <c r="BA150" s="18"/>
    </row>
    <row r="151" spans="21:54" x14ac:dyDescent="0.25">
      <c r="U151" s="14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>
        <v>0.99423963133640558</v>
      </c>
      <c r="AT151" s="18">
        <v>0.99897435897435893</v>
      </c>
      <c r="AU151" s="18">
        <v>1</v>
      </c>
      <c r="AV151" s="18">
        <v>1</v>
      </c>
      <c r="AW151" s="18">
        <v>0.99842271293375395</v>
      </c>
      <c r="AX151" s="18">
        <v>0.99853801169590639</v>
      </c>
      <c r="AY151" s="18">
        <v>0.99766899766899764</v>
      </c>
      <c r="AZ151" s="18">
        <v>0.99872448979591832</v>
      </c>
      <c r="BA151" s="18"/>
    </row>
    <row r="152" spans="21:54" x14ac:dyDescent="0.25">
      <c r="U152" s="14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>
        <v>0.45049504950495051</v>
      </c>
      <c r="AT152" s="18">
        <v>0.87610619469026552</v>
      </c>
      <c r="AU152" s="18">
        <v>0.89867841409691629</v>
      </c>
      <c r="AV152" s="18">
        <v>0.5752212389380531</v>
      </c>
      <c r="AW152" s="18">
        <v>0.8110236220472441</v>
      </c>
      <c r="AX152" s="18">
        <v>0.90551181102362199</v>
      </c>
      <c r="AY152" s="18">
        <v>0.97222222222222221</v>
      </c>
      <c r="AZ152" s="18">
        <v>0.95428571428571429</v>
      </c>
      <c r="BA152" s="18"/>
    </row>
    <row r="153" spans="21:54" x14ac:dyDescent="0.25">
      <c r="U153" s="14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>
        <v>0.98984771573604058</v>
      </c>
      <c r="AT153" s="18">
        <v>0.99596774193548387</v>
      </c>
      <c r="AU153" s="18">
        <v>1</v>
      </c>
      <c r="AV153" s="18">
        <v>1</v>
      </c>
      <c r="AW153" s="18">
        <v>0.99676375404530748</v>
      </c>
      <c r="AX153" s="18">
        <v>0.99140401146131807</v>
      </c>
      <c r="AY153" s="18">
        <v>0.98847262247838619</v>
      </c>
      <c r="AZ153" s="18">
        <v>0.98987341772151893</v>
      </c>
      <c r="BA153" s="18"/>
    </row>
    <row r="154" spans="21:54" x14ac:dyDescent="0.25">
      <c r="U154" s="14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>
        <v>0.99722991689750695</v>
      </c>
      <c r="AT154" s="18">
        <v>0.99636803874092006</v>
      </c>
      <c r="AU154" s="18">
        <v>0.99520383693045567</v>
      </c>
      <c r="AV154" s="18">
        <v>0.99448732083792724</v>
      </c>
      <c r="AW154" s="18">
        <v>0.99731543624161079</v>
      </c>
      <c r="AX154" s="18">
        <v>0.98849104859335035</v>
      </c>
      <c r="AY154" s="18">
        <v>0.99779977997799785</v>
      </c>
      <c r="AZ154" s="18">
        <v>0.99777034559643252</v>
      </c>
      <c r="BA154" s="18"/>
    </row>
    <row r="157" spans="21:54" x14ac:dyDescent="0.25">
      <c r="U157" s="14" t="s">
        <v>14</v>
      </c>
    </row>
    <row r="158" spans="21:54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>
        <v>43831</v>
      </c>
      <c r="AU158" s="16">
        <v>43862</v>
      </c>
      <c r="AV158" s="16">
        <v>43891</v>
      </c>
      <c r="AW158" s="16">
        <v>43922</v>
      </c>
      <c r="AX158" s="16">
        <v>43952</v>
      </c>
      <c r="AY158" s="16">
        <v>43983</v>
      </c>
      <c r="AZ158" s="16">
        <v>44013</v>
      </c>
      <c r="BA158" s="16"/>
      <c r="BB158" s="16"/>
    </row>
    <row r="159" spans="21:54" x14ac:dyDescent="0.25">
      <c r="U159" s="14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>
        <v>0.35922330097087379</v>
      </c>
      <c r="AT159" s="18">
        <v>0.39269406392694062</v>
      </c>
      <c r="AU159" s="18">
        <v>0.30593607305936071</v>
      </c>
      <c r="AV159" s="18">
        <v>0.27218934911242604</v>
      </c>
      <c r="AW159" s="18">
        <v>0.38725490196078433</v>
      </c>
      <c r="AX159" s="18">
        <v>0.28240740740740738</v>
      </c>
      <c r="AY159" s="18">
        <v>0.19844357976653695</v>
      </c>
      <c r="AZ159" s="18">
        <v>0.20814479638009051</v>
      </c>
      <c r="BA159" s="18"/>
    </row>
    <row r="160" spans="21:54" x14ac:dyDescent="0.25">
      <c r="U160" s="14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>
        <v>0.51351351351351349</v>
      </c>
      <c r="AT160" s="18">
        <v>0.47727272727272729</v>
      </c>
      <c r="AU160" s="18">
        <v>0.61111111111111116</v>
      </c>
      <c r="AV160" s="18">
        <v>0.55263157894736847</v>
      </c>
      <c r="AW160" s="18">
        <v>0.53333333333333333</v>
      </c>
      <c r="AX160" s="18">
        <v>0.42857142857142855</v>
      </c>
      <c r="AY160" s="18">
        <v>0.40476190476190477</v>
      </c>
      <c r="AZ160" s="18">
        <v>0.59459459459459463</v>
      </c>
      <c r="BA160" s="18"/>
    </row>
    <row r="161" spans="21:54" x14ac:dyDescent="0.25">
      <c r="U161" s="14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>
        <v>0.8</v>
      </c>
      <c r="AT161" s="18">
        <v>0.8</v>
      </c>
      <c r="AU161" s="18">
        <v>0</v>
      </c>
      <c r="AV161" s="18">
        <v>0.33333333333333331</v>
      </c>
      <c r="AW161" s="18">
        <v>0</v>
      </c>
      <c r="AX161" s="18">
        <v>0</v>
      </c>
      <c r="AY161" s="18">
        <v>0</v>
      </c>
      <c r="AZ161" s="18">
        <v>1</v>
      </c>
      <c r="BA161" s="18"/>
    </row>
    <row r="162" spans="21:54" x14ac:dyDescent="0.25">
      <c r="U162" s="14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>
        <v>0.65384615384615385</v>
      </c>
      <c r="AT162" s="18">
        <v>0.5357142857142857</v>
      </c>
      <c r="AU162" s="18">
        <v>0.5714285714285714</v>
      </c>
      <c r="AV162" s="18">
        <v>0.45454545454545453</v>
      </c>
      <c r="AW162" s="18">
        <v>0.55555555555555558</v>
      </c>
      <c r="AX162" s="18">
        <v>0.35714285714285715</v>
      </c>
      <c r="AY162" s="18">
        <v>0.43333333333333335</v>
      </c>
      <c r="AZ162" s="18">
        <v>0.47826086956521741</v>
      </c>
      <c r="BA162" s="18"/>
    </row>
    <row r="163" spans="21:54" x14ac:dyDescent="0.25">
      <c r="U163" s="14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>
        <v>0.43902439024390244</v>
      </c>
      <c r="AT163" s="18">
        <v>0.39743589743589741</v>
      </c>
      <c r="AU163" s="18">
        <v>0.32432432432432434</v>
      </c>
      <c r="AV163" s="18">
        <v>0.28169014084507044</v>
      </c>
      <c r="AW163" s="18">
        <v>0.33823529411764708</v>
      </c>
      <c r="AX163" s="18">
        <v>0.23529411764705882</v>
      </c>
      <c r="AY163" s="18">
        <v>0.30645161290322581</v>
      </c>
      <c r="AZ163" s="18">
        <v>0.4</v>
      </c>
      <c r="BA163" s="18"/>
    </row>
    <row r="164" spans="21:54" x14ac:dyDescent="0.25">
      <c r="U164" s="14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>
        <v>0.6</v>
      </c>
      <c r="AT164" s="18">
        <v>0.33333333333333331</v>
      </c>
      <c r="AU164" s="18">
        <v>0.5714285714285714</v>
      </c>
      <c r="AV164" s="18">
        <v>0.4</v>
      </c>
      <c r="AW164" s="18">
        <v>0.33333333333333331</v>
      </c>
      <c r="AX164" s="18">
        <v>0.25</v>
      </c>
      <c r="AY164" s="18">
        <v>1</v>
      </c>
      <c r="AZ164" s="18">
        <v>0.6</v>
      </c>
      <c r="BA164" s="18"/>
    </row>
    <row r="165" spans="21:54" x14ac:dyDescent="0.25">
      <c r="U165" s="14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>
        <v>0.27272727272727271</v>
      </c>
      <c r="AT165" s="18">
        <v>0.2608695652173913</v>
      </c>
      <c r="AU165" s="18">
        <v>0.22727272727272727</v>
      </c>
      <c r="AV165" s="18">
        <v>0.14285714285714285</v>
      </c>
      <c r="AW165" s="18">
        <v>0.35</v>
      </c>
      <c r="AX165" s="18">
        <v>0.22222222222222221</v>
      </c>
      <c r="AY165" s="18">
        <v>0.37931034482758619</v>
      </c>
      <c r="AZ165" s="18">
        <v>0.33333333333333331</v>
      </c>
      <c r="BA165" s="18"/>
    </row>
    <row r="166" spans="21:54" x14ac:dyDescent="0.25">
      <c r="U166" s="14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>
        <v>0.49659863945578231</v>
      </c>
      <c r="AT166" s="18">
        <v>0.49538461538461537</v>
      </c>
      <c r="AU166" s="18">
        <v>0.52727272727272723</v>
      </c>
      <c r="AV166" s="18">
        <v>0.47859922178988329</v>
      </c>
      <c r="AW166" s="18">
        <v>0.55111111111111111</v>
      </c>
      <c r="AX166" s="18">
        <v>0.55251141552511418</v>
      </c>
      <c r="AY166" s="18">
        <v>0.51893939393939392</v>
      </c>
      <c r="AZ166" s="18">
        <v>0.57073170731707312</v>
      </c>
      <c r="BA166" s="18"/>
    </row>
    <row r="167" spans="21:54" x14ac:dyDescent="0.25">
      <c r="U167" s="14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>
        <v>0.33333333333333331</v>
      </c>
      <c r="AT167" s="18">
        <v>0.37383177570093457</v>
      </c>
      <c r="AU167" s="18">
        <v>0.37623762376237624</v>
      </c>
      <c r="AV167" s="18">
        <v>0.36666666666666664</v>
      </c>
      <c r="AW167" s="18">
        <v>0.3783783783783784</v>
      </c>
      <c r="AX167" s="18">
        <v>0.36170212765957449</v>
      </c>
      <c r="AY167" s="18">
        <v>0.31428571428571428</v>
      </c>
      <c r="AZ167" s="18">
        <v>0.30337078651685395</v>
      </c>
      <c r="BA167" s="18"/>
    </row>
    <row r="168" spans="21:54" x14ac:dyDescent="0.25">
      <c r="U168" s="14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0.5</v>
      </c>
      <c r="AT168" s="18">
        <v>0</v>
      </c>
      <c r="AU168" s="18">
        <v>0</v>
      </c>
      <c r="AV168" s="18">
        <v>1</v>
      </c>
      <c r="AW168" s="18">
        <v>1</v>
      </c>
      <c r="AX168" s="18">
        <v>0</v>
      </c>
      <c r="AY168" s="18">
        <v>0</v>
      </c>
      <c r="AZ168" s="18">
        <v>0.25</v>
      </c>
      <c r="BA168" s="18"/>
    </row>
    <row r="169" spans="21:54" x14ac:dyDescent="0.25">
      <c r="U169" s="14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>
        <v>0.625</v>
      </c>
      <c r="AT169" s="18">
        <v>0.61111111111111116</v>
      </c>
      <c r="AU169" s="18">
        <v>0.35294117647058826</v>
      </c>
      <c r="AV169" s="18">
        <v>0.6428571428571429</v>
      </c>
      <c r="AW169" s="18">
        <v>0.53846153846153844</v>
      </c>
      <c r="AX169" s="18">
        <v>0.6428571428571429</v>
      </c>
      <c r="AY169" s="18">
        <v>0.58823529411764708</v>
      </c>
      <c r="AZ169" s="18">
        <v>0.58333333333333337</v>
      </c>
      <c r="BA169" s="18"/>
    </row>
    <row r="170" spans="21:54" x14ac:dyDescent="0.25">
      <c r="U170" s="14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>
        <v>0.39130434782608697</v>
      </c>
      <c r="AT170" s="18">
        <v>0.36363636363636365</v>
      </c>
      <c r="AU170" s="18">
        <v>0.44444444444444442</v>
      </c>
      <c r="AV170" s="18">
        <v>0.54545454545454541</v>
      </c>
      <c r="AW170" s="18">
        <v>0.41025641025641024</v>
      </c>
      <c r="AX170" s="18">
        <v>0.51111111111111107</v>
      </c>
      <c r="AY170" s="18">
        <v>0.41025641025641024</v>
      </c>
      <c r="AZ170" s="18">
        <v>0.49056603773584906</v>
      </c>
      <c r="BA170" s="18"/>
    </row>
    <row r="171" spans="21:54" x14ac:dyDescent="0.25">
      <c r="U171" s="14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>
        <v>0.44444444444444442</v>
      </c>
      <c r="AT171" s="18">
        <v>0.41489361702127658</v>
      </c>
      <c r="AU171" s="18">
        <v>0.43434343434343436</v>
      </c>
      <c r="AV171" s="18">
        <v>0.41121495327102803</v>
      </c>
      <c r="AW171" s="18">
        <v>0.42222222222222222</v>
      </c>
      <c r="AX171" s="18">
        <v>0.43877551020408162</v>
      </c>
      <c r="AY171" s="18">
        <v>0.45555555555555555</v>
      </c>
      <c r="AZ171" s="18">
        <v>0.34408602150537637</v>
      </c>
      <c r="BA171" s="18"/>
    </row>
    <row r="172" spans="21:54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</row>
    <row r="174" spans="21:54" x14ac:dyDescent="0.25">
      <c r="U174" s="14" t="s">
        <v>13</v>
      </c>
    </row>
    <row r="175" spans="21:54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>
        <v>43831</v>
      </c>
      <c r="AU175" s="16">
        <v>43862</v>
      </c>
      <c r="AV175" s="16">
        <v>43891</v>
      </c>
      <c r="AW175" s="16">
        <v>43922</v>
      </c>
      <c r="AX175" s="16">
        <v>43952</v>
      </c>
      <c r="AY175" s="16">
        <v>43983</v>
      </c>
      <c r="AZ175" s="16">
        <v>44013</v>
      </c>
      <c r="BA175" s="16"/>
      <c r="BB175" s="16"/>
    </row>
    <row r="176" spans="21:54" x14ac:dyDescent="0.25">
      <c r="U176" s="14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>
        <v>0.42307692307692307</v>
      </c>
      <c r="AT176" s="18">
        <v>0.4</v>
      </c>
      <c r="AU176" s="18">
        <v>0.81818181818181823</v>
      </c>
      <c r="AV176" s="18">
        <v>0.5</v>
      </c>
      <c r="AW176" s="18">
        <v>0.66666666666666663</v>
      </c>
      <c r="AX176" s="18">
        <v>0.4375</v>
      </c>
      <c r="AY176" s="18">
        <v>0.21739130434782608</v>
      </c>
      <c r="AZ176" s="18">
        <v>0.34482758620689657</v>
      </c>
      <c r="BA176" s="18"/>
    </row>
    <row r="177" spans="1:88" x14ac:dyDescent="0.25">
      <c r="U177" s="14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>
        <v>0</v>
      </c>
      <c r="AT177" s="18">
        <v>0.3</v>
      </c>
      <c r="AU177" s="18">
        <v>0.41666666666666669</v>
      </c>
      <c r="AV177" s="18">
        <v>0.26666666666666666</v>
      </c>
      <c r="AW177" s="18">
        <v>0.5714285714285714</v>
      </c>
      <c r="AX177" s="18">
        <v>0.47368421052631576</v>
      </c>
      <c r="AY177" s="18">
        <v>0.375</v>
      </c>
      <c r="AZ177" s="18">
        <v>0.5625</v>
      </c>
      <c r="BA177" s="18"/>
    </row>
    <row r="178" spans="1:88" x14ac:dyDescent="0.25">
      <c r="U178" s="14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>
        <v>0.5</v>
      </c>
      <c r="AT178" s="18"/>
      <c r="AU178" s="18">
        <v>1</v>
      </c>
      <c r="AV178" s="18">
        <v>0</v>
      </c>
      <c r="AW178" s="18"/>
      <c r="AX178" s="18"/>
      <c r="AY178" s="18"/>
      <c r="AZ178" s="18">
        <v>0</v>
      </c>
      <c r="BA178" s="18"/>
    </row>
    <row r="179" spans="1:88" x14ac:dyDescent="0.25">
      <c r="U179" s="14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>
        <v>0.66666666666666663</v>
      </c>
      <c r="AT179" s="18">
        <v>0.6</v>
      </c>
      <c r="AU179" s="18">
        <v>0</v>
      </c>
      <c r="AV179" s="18">
        <v>0.25</v>
      </c>
      <c r="AW179" s="18">
        <v>0.33333333333333331</v>
      </c>
      <c r="AX179" s="18">
        <v>1</v>
      </c>
      <c r="AY179" s="18">
        <v>0.66666666666666663</v>
      </c>
      <c r="AZ179" s="18">
        <v>0.25</v>
      </c>
      <c r="BA179" s="18"/>
    </row>
    <row r="180" spans="1:88" x14ac:dyDescent="0.25">
      <c r="U180" s="14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>
        <v>0.44444444444444442</v>
      </c>
      <c r="AT180" s="18">
        <v>0.29629629629629628</v>
      </c>
      <c r="AU180" s="18">
        <v>0.33333333333333331</v>
      </c>
      <c r="AV180" s="18">
        <v>0.30769230769230771</v>
      </c>
      <c r="AW180" s="18">
        <v>0.44444444444444442</v>
      </c>
      <c r="AX180" s="18">
        <v>0.53333333333333333</v>
      </c>
      <c r="AY180" s="18">
        <v>0.5714285714285714</v>
      </c>
      <c r="AZ180" s="18">
        <v>0.42857142857142855</v>
      </c>
      <c r="BA180" s="18"/>
    </row>
    <row r="181" spans="1:88" x14ac:dyDescent="0.25">
      <c r="U181" s="14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  <c r="AT181" s="18"/>
      <c r="AU181" s="18">
        <v>1</v>
      </c>
      <c r="AV181" s="18"/>
      <c r="AW181" s="18"/>
      <c r="AX181" s="18">
        <v>0.5</v>
      </c>
      <c r="AY181" s="18"/>
      <c r="AZ181" s="18"/>
      <c r="BA181" s="18"/>
    </row>
    <row r="182" spans="1:88" x14ac:dyDescent="0.25">
      <c r="U182" s="14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>
        <v>0</v>
      </c>
      <c r="AT182" s="18">
        <v>0.5</v>
      </c>
      <c r="AU182" s="18">
        <v>0.2857142857142857</v>
      </c>
      <c r="AV182" s="18">
        <v>0.7142857142857143</v>
      </c>
      <c r="AW182" s="18">
        <v>0</v>
      </c>
      <c r="AX182" s="18">
        <v>1</v>
      </c>
      <c r="AY182" s="18">
        <v>0.25</v>
      </c>
      <c r="AZ182" s="18">
        <v>1</v>
      </c>
      <c r="BA182" s="18"/>
    </row>
    <row r="183" spans="1:88" x14ac:dyDescent="0.25">
      <c r="U183" s="14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>
        <v>0.46052631578947367</v>
      </c>
      <c r="AT183" s="18">
        <v>0.58904109589041098</v>
      </c>
      <c r="AU183" s="18">
        <v>0.63934426229508201</v>
      </c>
      <c r="AV183" s="18">
        <v>0.53333333333333333</v>
      </c>
      <c r="AW183" s="18">
        <v>0.67441860465116277</v>
      </c>
      <c r="AX183" s="18">
        <v>0.45454545454545453</v>
      </c>
      <c r="AY183" s="18">
        <v>0.5</v>
      </c>
      <c r="AZ183" s="18">
        <v>0.4098360655737705</v>
      </c>
      <c r="BA183" s="18"/>
    </row>
    <row r="184" spans="1:88" x14ac:dyDescent="0.25">
      <c r="U184" s="14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>
        <v>0.45161290322580644</v>
      </c>
      <c r="AT184" s="18">
        <v>0.5</v>
      </c>
      <c r="AU184" s="18">
        <v>0.40740740740740738</v>
      </c>
      <c r="AV184" s="18">
        <v>0.58333333333333337</v>
      </c>
      <c r="AW184" s="18">
        <v>0.66666666666666663</v>
      </c>
      <c r="AX184" s="18">
        <v>0.47368421052631576</v>
      </c>
      <c r="AY184" s="18">
        <v>0.58333333333333337</v>
      </c>
      <c r="AZ184" s="18">
        <v>0.69230769230769229</v>
      </c>
      <c r="BA184" s="18"/>
    </row>
    <row r="185" spans="1:88" x14ac:dyDescent="0.25">
      <c r="U185" s="14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>
        <v>1</v>
      </c>
      <c r="AT185" s="18">
        <v>0.79166666666666663</v>
      </c>
      <c r="AU185" s="18">
        <v>0.88</v>
      </c>
      <c r="AV185" s="18">
        <v>0.8</v>
      </c>
      <c r="AW185" s="18">
        <v>0.88888888888888884</v>
      </c>
      <c r="AX185" s="18">
        <v>0.84210526315789469</v>
      </c>
      <c r="AY185" s="18">
        <v>0.84210526315789469</v>
      </c>
      <c r="AZ185" s="18">
        <v>0.75</v>
      </c>
      <c r="BA185" s="18"/>
    </row>
    <row r="186" spans="1:88" x14ac:dyDescent="0.25">
      <c r="U186" s="14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>
        <v>0.33333333333333331</v>
      </c>
      <c r="AT186" s="18">
        <v>0.2</v>
      </c>
      <c r="AU186" s="18">
        <v>0.4</v>
      </c>
      <c r="AV186" s="18">
        <v>0.75</v>
      </c>
      <c r="AW186" s="18">
        <v>1</v>
      </c>
      <c r="AX186" s="18">
        <v>0.66666666666666663</v>
      </c>
      <c r="AY186" s="18">
        <v>0.5</v>
      </c>
      <c r="AZ186" s="18">
        <v>0.5714285714285714</v>
      </c>
      <c r="BA186" s="18"/>
    </row>
    <row r="187" spans="1:88" x14ac:dyDescent="0.25">
      <c r="U187" s="14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>
        <v>0.46666666666666667</v>
      </c>
      <c r="AT187" s="18">
        <v>0.44444444444444442</v>
      </c>
      <c r="AU187" s="18">
        <v>0.54545454545454541</v>
      </c>
      <c r="AV187" s="18">
        <v>0.45454545454545453</v>
      </c>
      <c r="AW187" s="18">
        <v>0.72727272727272729</v>
      </c>
      <c r="AX187" s="18">
        <v>0.63636363636363635</v>
      </c>
      <c r="AY187" s="18">
        <v>0.42857142857142855</v>
      </c>
      <c r="AZ187" s="18">
        <v>0.7142857142857143</v>
      </c>
      <c r="BA187" s="18"/>
    </row>
    <row r="188" spans="1:88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4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>
        <v>0.17647058823529413</v>
      </c>
      <c r="AT188" s="18">
        <v>0.41935483870967744</v>
      </c>
      <c r="AU188" s="18">
        <v>0.40740740740740738</v>
      </c>
      <c r="AV188" s="18">
        <v>0.41176470588235292</v>
      </c>
      <c r="AW188" s="18">
        <v>0.58333333333333337</v>
      </c>
      <c r="AX188" s="18">
        <v>0.5714285714285714</v>
      </c>
      <c r="AY188" s="18">
        <v>0.4375</v>
      </c>
      <c r="AZ188" s="18">
        <v>0.36363636363636365</v>
      </c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20"/>
      <c r="CE188" s="20"/>
      <c r="CF188" s="20"/>
      <c r="CG188" s="20"/>
      <c r="CH188" s="20"/>
      <c r="CI188" s="20"/>
      <c r="CJ188" s="20"/>
    </row>
  </sheetData>
  <mergeCells count="2">
    <mergeCell ref="D3:E3"/>
    <mergeCell ref="G3:L3"/>
  </mergeCells>
  <dataValidations count="2">
    <dataValidation type="list" allowBlank="1" showInputMessage="1" showErrorMessage="1" sqref="G3">
      <formula1>$BE$6:$BE$16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2020-08-11T00:05:42Z</dcterms:modified>
</cp:coreProperties>
</file>